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https://ecopetrol-my.sharepoint.com/personal/cristian_montenegro_ecopetrol_com_co/Documents/Laboral/EQUIPO PLANEACION/FORMATOS PARA PLANEACION/OTROS DOCUMENTOS/"/>
    </mc:Choice>
  </mc:AlternateContent>
  <xr:revisionPtr revIDLastSave="0" documentId="8_{590CAB55-A05F-4E4A-8292-3B0C7BC4E9EE}" xr6:coauthVersionLast="47" xr6:coauthVersionMax="47" xr10:uidLastSave="{00000000-0000-0000-0000-000000000000}"/>
  <bookViews>
    <workbookView minimized="1" xWindow="48945" yWindow="6810" windowWidth="2490" windowHeight="585" tabRatio="879" activeTab="1" xr2:uid="{00000000-000D-0000-FFFF-FFFF00000000}"/>
  </bookViews>
  <sheets>
    <sheet name="RESUMEN PRESUPUESTO" sheetId="23" r:id="rId1"/>
    <sheet name="CONSOLIDADO" sheetId="11" r:id="rId2"/>
    <sheet name="ACT 1" sheetId="2" r:id="rId3"/>
    <sheet name="ACT 2" sheetId="3" r:id="rId4"/>
    <sheet name="ACT 3" sheetId="4" r:id="rId5"/>
    <sheet name="ACT 4" sheetId="6" r:id="rId6"/>
    <sheet name="ACT 5" sheetId="7" r:id="rId7"/>
    <sheet name="ACT 6" sheetId="13" r:id="rId8"/>
    <sheet name="ACT 7" sheetId="18" r:id="rId9"/>
    <sheet name="ACT 8" sheetId="19" r:id="rId10"/>
    <sheet name="ACT 9" sheetId="20" r:id="rId11"/>
    <sheet name="ACT 10" sheetId="21" r:id="rId12"/>
    <sheet name="ACT 11" sheetId="12" r:id="rId13"/>
    <sheet name="ACT 12" sheetId="22" r:id="rId14"/>
    <sheet name="Transversal" sheetId="10" r:id="rId15"/>
    <sheet name="Resumen" sheetId="17" r:id="rId16"/>
  </sheets>
  <externalReferences>
    <externalReference r:id="rId17"/>
    <externalReference r:id="rId18"/>
  </externalReferences>
  <definedNames>
    <definedName name="\0" localSheetId="7">#REF!</definedName>
    <definedName name="\0" localSheetId="8">#REF!</definedName>
    <definedName name="\0">#REF!</definedName>
    <definedName name="\a" localSheetId="7">#REF!</definedName>
    <definedName name="\a" localSheetId="8">#REF!</definedName>
    <definedName name="\a">#REF!</definedName>
    <definedName name="\c" localSheetId="7">#REF!</definedName>
    <definedName name="\c" localSheetId="8">#REF!</definedName>
    <definedName name="\c">#REF!</definedName>
    <definedName name="\f" localSheetId="7">#REF!</definedName>
    <definedName name="\f" localSheetId="8">#REF!</definedName>
    <definedName name="\f">#REF!</definedName>
    <definedName name="\L" localSheetId="7">#REF!</definedName>
    <definedName name="\L" localSheetId="8">#REF!</definedName>
    <definedName name="\L">#REF!</definedName>
    <definedName name="\P" localSheetId="7">#REF!</definedName>
    <definedName name="\P" localSheetId="8">#REF!</definedName>
    <definedName name="\P">#REF!</definedName>
    <definedName name="\w" localSheetId="7">#REF!</definedName>
    <definedName name="\w" localSheetId="8">#REF!</definedName>
    <definedName name="\w">#REF!</definedName>
    <definedName name="\x" localSheetId="7">#REF!</definedName>
    <definedName name="\x" localSheetId="8">#REF!</definedName>
    <definedName name="\x">#REF!</definedName>
    <definedName name="\Y" localSheetId="7">#REF!</definedName>
    <definedName name="\Y" localSheetId="8">#REF!</definedName>
    <definedName name="\Y">#REF!</definedName>
    <definedName name="\z" localSheetId="7">#REF!</definedName>
    <definedName name="\z" localSheetId="8">#REF!</definedName>
    <definedName name="\z">#REF!</definedName>
    <definedName name="________NDI2" localSheetId="7">#REF!</definedName>
    <definedName name="________NDI2" localSheetId="8">#REF!</definedName>
    <definedName name="________NDI2">#REF!</definedName>
    <definedName name="________NDI3" localSheetId="7">#REF!</definedName>
    <definedName name="________NDI3" localSheetId="8">#REF!</definedName>
    <definedName name="________NDI3">#REF!</definedName>
    <definedName name="________NDI4" localSheetId="7">#REF!</definedName>
    <definedName name="________NDI4" localSheetId="8">#REF!</definedName>
    <definedName name="________NDI4">#REF!</definedName>
    <definedName name="________TOT1" localSheetId="7">#REF!</definedName>
    <definedName name="________TOT1" localSheetId="8">#REF!</definedName>
    <definedName name="________TOT1">#REF!</definedName>
    <definedName name="________XDI2" localSheetId="7">#REF!</definedName>
    <definedName name="________XDI2" localSheetId="8">#REF!</definedName>
    <definedName name="________XDI2">#REF!</definedName>
    <definedName name="________XDI3" localSheetId="7">#REF!</definedName>
    <definedName name="________XDI3" localSheetId="8">#REF!</definedName>
    <definedName name="________XDI3">#REF!</definedName>
    <definedName name="________XDI4" localSheetId="7">#REF!</definedName>
    <definedName name="________XDI4" localSheetId="8">#REF!</definedName>
    <definedName name="________XDI4">#REF!</definedName>
    <definedName name="_______A2" hidden="1">{#N/A,#N/A,FALSE,"Costos Productos 6A";#N/A,#N/A,FALSE,"Costo Unitario Total H-94-12"}</definedName>
    <definedName name="_______F" localSheetId="7">#REF!</definedName>
    <definedName name="_______F" localSheetId="8">#REF!</definedName>
    <definedName name="_______F">#REF!</definedName>
    <definedName name="_______IPE1" localSheetId="7">#REF!</definedName>
    <definedName name="_______IPE1" localSheetId="8">#REF!</definedName>
    <definedName name="_______IPE1">#REF!</definedName>
    <definedName name="_______IPE2" localSheetId="7">#REF!</definedName>
    <definedName name="_______IPE2" localSheetId="8">#REF!</definedName>
    <definedName name="_______IPE2">#REF!</definedName>
    <definedName name="_______NDI2" localSheetId="7">#REF!</definedName>
    <definedName name="_______NDI2" localSheetId="8">#REF!</definedName>
    <definedName name="_______NDI2">#REF!</definedName>
    <definedName name="_______NDI3" localSheetId="7">#REF!</definedName>
    <definedName name="_______NDI3" localSheetId="8">#REF!</definedName>
    <definedName name="_______NDI3">#REF!</definedName>
    <definedName name="_______NDI4" localSheetId="7">#REF!</definedName>
    <definedName name="_______NDI4" localSheetId="8">#REF!</definedName>
    <definedName name="_______NDI4">#REF!</definedName>
    <definedName name="_______TOT1" localSheetId="7">#REF!</definedName>
    <definedName name="_______TOT1" localSheetId="8">#REF!</definedName>
    <definedName name="_______TOT1">#REF!</definedName>
    <definedName name="_______XDI2" localSheetId="7">#REF!</definedName>
    <definedName name="_______XDI2" localSheetId="8">#REF!</definedName>
    <definedName name="_______XDI2">#REF!</definedName>
    <definedName name="_______XDI3" localSheetId="7">#REF!</definedName>
    <definedName name="_______XDI3" localSheetId="8">#REF!</definedName>
    <definedName name="_______XDI3">#REF!</definedName>
    <definedName name="_______XDI4" localSheetId="7">#REF!</definedName>
    <definedName name="_______XDI4" localSheetId="8">#REF!</definedName>
    <definedName name="_______XDI4">#REF!</definedName>
    <definedName name="______A2" hidden="1">{#N/A,#N/A,FALSE,"Costos Productos 6A";#N/A,#N/A,FALSE,"Costo Unitario Total H-94-12"}</definedName>
    <definedName name="______F" localSheetId="7">#REF!</definedName>
    <definedName name="______F" localSheetId="8">#REF!</definedName>
    <definedName name="______F">#REF!</definedName>
    <definedName name="______IPE1" localSheetId="7">#REF!</definedName>
    <definedName name="______IPE1" localSheetId="8">#REF!</definedName>
    <definedName name="______IPE1">#REF!</definedName>
    <definedName name="______IPE2" localSheetId="7">#REF!</definedName>
    <definedName name="______IPE2" localSheetId="8">#REF!</definedName>
    <definedName name="______IPE2">#REF!</definedName>
    <definedName name="______NDI2" localSheetId="7">#REF!</definedName>
    <definedName name="______NDI2" localSheetId="8">#REF!</definedName>
    <definedName name="______NDI2">#REF!</definedName>
    <definedName name="______NDI3" localSheetId="7">#REF!</definedName>
    <definedName name="______NDI3" localSheetId="8">#REF!</definedName>
    <definedName name="______NDI3">#REF!</definedName>
    <definedName name="______NDI4" localSheetId="7">#REF!</definedName>
    <definedName name="______NDI4" localSheetId="8">#REF!</definedName>
    <definedName name="______NDI4">#REF!</definedName>
    <definedName name="______TOT1" localSheetId="7">#REF!</definedName>
    <definedName name="______TOT1" localSheetId="8">#REF!</definedName>
    <definedName name="______TOT1">#REF!</definedName>
    <definedName name="______XDI2" localSheetId="7">#REF!</definedName>
    <definedName name="______XDI2" localSheetId="8">#REF!</definedName>
    <definedName name="______XDI2">#REF!</definedName>
    <definedName name="______XDI3" localSheetId="7">#REF!</definedName>
    <definedName name="______XDI3" localSheetId="8">#REF!</definedName>
    <definedName name="______XDI3">#REF!</definedName>
    <definedName name="______XDI4" localSheetId="7">#REF!</definedName>
    <definedName name="______XDI4" localSheetId="8">#REF!</definedName>
    <definedName name="______XDI4">#REF!</definedName>
    <definedName name="_____A2" hidden="1">{#N/A,#N/A,FALSE,"Costos Productos 6A";#N/A,#N/A,FALSE,"Costo Unitario Total H-94-12"}</definedName>
    <definedName name="_____F" localSheetId="7">#REF!</definedName>
    <definedName name="_____F" localSheetId="8">#REF!</definedName>
    <definedName name="_____F">#REF!</definedName>
    <definedName name="_____IPE1" localSheetId="7">#REF!</definedName>
    <definedName name="_____IPE1" localSheetId="8">#REF!</definedName>
    <definedName name="_____IPE1">#REF!</definedName>
    <definedName name="_____IPE2" localSheetId="7">#REF!</definedName>
    <definedName name="_____IPE2" localSheetId="8">#REF!</definedName>
    <definedName name="_____IPE2">#REF!</definedName>
    <definedName name="____A2" hidden="1">{#N/A,#N/A,FALSE,"Costos Productos 6A";#N/A,#N/A,FALSE,"Costo Unitario Total H-94-12"}</definedName>
    <definedName name="____F" localSheetId="7">#REF!</definedName>
    <definedName name="____F" localSheetId="8">#REF!</definedName>
    <definedName name="____F">#REF!</definedName>
    <definedName name="____IPE1" localSheetId="7">#REF!</definedName>
    <definedName name="____IPE1" localSheetId="8">#REF!</definedName>
    <definedName name="____IPE1">#REF!</definedName>
    <definedName name="____IPE2" localSheetId="7">#REF!</definedName>
    <definedName name="____IPE2" localSheetId="8">#REF!</definedName>
    <definedName name="____IPE2">#REF!</definedName>
    <definedName name="____NDI2" localSheetId="7">#REF!</definedName>
    <definedName name="____NDI2" localSheetId="8">#REF!</definedName>
    <definedName name="____NDI2">#REF!</definedName>
    <definedName name="____NDI3" localSheetId="7">#REF!</definedName>
    <definedName name="____NDI3" localSheetId="8">#REF!</definedName>
    <definedName name="____NDI3">#REF!</definedName>
    <definedName name="____NDI4" localSheetId="7">#REF!</definedName>
    <definedName name="____NDI4" localSheetId="8">#REF!</definedName>
    <definedName name="____NDI4">#REF!</definedName>
    <definedName name="____TOT1" localSheetId="7">#REF!</definedName>
    <definedName name="____TOT1" localSheetId="8">#REF!</definedName>
    <definedName name="____TOT1">#REF!</definedName>
    <definedName name="____XDI2" localSheetId="7">#REF!</definedName>
    <definedName name="____XDI2" localSheetId="8">#REF!</definedName>
    <definedName name="____XDI2">#REF!</definedName>
    <definedName name="____XDI3" localSheetId="7">#REF!</definedName>
    <definedName name="____XDI3" localSheetId="8">#REF!</definedName>
    <definedName name="____XDI3">#REF!</definedName>
    <definedName name="____XDI4" localSheetId="7">#REF!</definedName>
    <definedName name="____XDI4" localSheetId="8">#REF!</definedName>
    <definedName name="____XDI4">#REF!</definedName>
    <definedName name="___A2" hidden="1">{#N/A,#N/A,FALSE,"Costos Productos 6A";#N/A,#N/A,FALSE,"Costo Unitario Total H-94-12"}</definedName>
    <definedName name="___F" localSheetId="7">#REF!</definedName>
    <definedName name="___F" localSheetId="8">#REF!</definedName>
    <definedName name="___F">#REF!</definedName>
    <definedName name="___IPE1" localSheetId="7">#REF!</definedName>
    <definedName name="___IPE1" localSheetId="8">#REF!</definedName>
    <definedName name="___IPE1">#REF!</definedName>
    <definedName name="___IPE2" localSheetId="7">#REF!</definedName>
    <definedName name="___IPE2" localSheetId="8">#REF!</definedName>
    <definedName name="___IPE2">#REF!</definedName>
    <definedName name="___NDI2" localSheetId="7">#REF!</definedName>
    <definedName name="___NDI2" localSheetId="8">#REF!</definedName>
    <definedName name="___NDI2">#REF!</definedName>
    <definedName name="___NDI3" localSheetId="7">#REF!</definedName>
    <definedName name="___NDI3" localSheetId="8">#REF!</definedName>
    <definedName name="___NDI3">#REF!</definedName>
    <definedName name="___NDI4" localSheetId="7">#REF!</definedName>
    <definedName name="___NDI4" localSheetId="8">#REF!</definedName>
    <definedName name="___NDI4">#REF!</definedName>
    <definedName name="___TOT1" localSheetId="7">#REF!</definedName>
    <definedName name="___TOT1" localSheetId="8">#REF!</definedName>
    <definedName name="___TOT1">#REF!</definedName>
    <definedName name="___XDI2" localSheetId="7">#REF!</definedName>
    <definedName name="___XDI2" localSheetId="8">#REF!</definedName>
    <definedName name="___XDI2">#REF!</definedName>
    <definedName name="___XDI3" localSheetId="7">#REF!</definedName>
    <definedName name="___XDI3" localSheetId="8">#REF!</definedName>
    <definedName name="___XDI3">#REF!</definedName>
    <definedName name="___XDI4" localSheetId="7">#REF!</definedName>
    <definedName name="___XDI4" localSheetId="8">#REF!</definedName>
    <definedName name="___XDI4">#REF!</definedName>
    <definedName name="__A2" hidden="1">{#N/A,#N/A,FALSE,"Costos Productos 6A";#N/A,#N/A,FALSE,"Costo Unitario Total H-94-12"}</definedName>
    <definedName name="__F" localSheetId="7">#REF!</definedName>
    <definedName name="__F" localSheetId="8">#REF!</definedName>
    <definedName name="__F">#REF!</definedName>
    <definedName name="__IPE1" localSheetId="7">#REF!</definedName>
    <definedName name="__IPE1" localSheetId="8">#REF!</definedName>
    <definedName name="__IPE1">#REF!</definedName>
    <definedName name="__IPE2" localSheetId="7">#REF!</definedName>
    <definedName name="__IPE2" localSheetId="8">#REF!</definedName>
    <definedName name="__IPE2">#REF!</definedName>
    <definedName name="__NDI2" localSheetId="7">#REF!</definedName>
    <definedName name="__NDI2" localSheetId="8">#REF!</definedName>
    <definedName name="__NDI2">#REF!</definedName>
    <definedName name="__NDI3" localSheetId="7">#REF!</definedName>
    <definedName name="__NDI3" localSheetId="8">#REF!</definedName>
    <definedName name="__NDI3">#REF!</definedName>
    <definedName name="__NDI4" localSheetId="7">#REF!</definedName>
    <definedName name="__NDI4" localSheetId="8">#REF!</definedName>
    <definedName name="__NDI4">#REF!</definedName>
    <definedName name="__TOT1" localSheetId="7">#REF!</definedName>
    <definedName name="__TOT1" localSheetId="8">#REF!</definedName>
    <definedName name="__TOT1">#REF!</definedName>
    <definedName name="__XDI2" localSheetId="7">#REF!</definedName>
    <definedName name="__XDI2" localSheetId="8">#REF!</definedName>
    <definedName name="__XDI2">#REF!</definedName>
    <definedName name="__XDI3" localSheetId="7">#REF!</definedName>
    <definedName name="__XDI3" localSheetId="8">#REF!</definedName>
    <definedName name="__XDI3">#REF!</definedName>
    <definedName name="__XDI4" localSheetId="7">#REF!</definedName>
    <definedName name="__XDI4" localSheetId="8">#REF!</definedName>
    <definedName name="__XDI4">#REF!</definedName>
    <definedName name="_1" localSheetId="7">#REF!</definedName>
    <definedName name="_1" localSheetId="8">#REF!</definedName>
    <definedName name="_1">#REF!</definedName>
    <definedName name="_1_1" localSheetId="7">#REF!</definedName>
    <definedName name="_1_1" localSheetId="8">#REF!</definedName>
    <definedName name="_1_1">#REF!</definedName>
    <definedName name="_1_2" localSheetId="7">#REF!</definedName>
    <definedName name="_1_2" localSheetId="8">#REF!</definedName>
    <definedName name="_1_2">#REF!</definedName>
    <definedName name="_10" localSheetId="7">#REF!</definedName>
    <definedName name="_10" localSheetId="8">#REF!</definedName>
    <definedName name="_10">#REF!</definedName>
    <definedName name="_11" localSheetId="7">#REF!</definedName>
    <definedName name="_11" localSheetId="8">#REF!</definedName>
    <definedName name="_11">#REF!</definedName>
    <definedName name="_12" localSheetId="7">#REF!</definedName>
    <definedName name="_12" localSheetId="8">#REF!</definedName>
    <definedName name="_12">#REF!</definedName>
    <definedName name="_13" localSheetId="7">#REF!</definedName>
    <definedName name="_13" localSheetId="8">#REF!</definedName>
    <definedName name="_13">#REF!</definedName>
    <definedName name="_14" localSheetId="7">#REF!</definedName>
    <definedName name="_14" localSheetId="8">#REF!</definedName>
    <definedName name="_14">#REF!</definedName>
    <definedName name="_15" localSheetId="7">#REF!</definedName>
    <definedName name="_15" localSheetId="8">#REF!</definedName>
    <definedName name="_15">#REF!</definedName>
    <definedName name="_16" localSheetId="7">#REF!</definedName>
    <definedName name="_16" localSheetId="8">#REF!</definedName>
    <definedName name="_16">#REF!</definedName>
    <definedName name="_17" localSheetId="7">#REF!</definedName>
    <definedName name="_17" localSheetId="8">#REF!</definedName>
    <definedName name="_17">#REF!</definedName>
    <definedName name="_18" localSheetId="7">#REF!</definedName>
    <definedName name="_18" localSheetId="8">#REF!</definedName>
    <definedName name="_18">#REF!</definedName>
    <definedName name="_19" localSheetId="7">#REF!</definedName>
    <definedName name="_19" localSheetId="8">#REF!</definedName>
    <definedName name="_19">#REF!</definedName>
    <definedName name="_2" localSheetId="7">#REF!</definedName>
    <definedName name="_2" localSheetId="8">#REF!</definedName>
    <definedName name="_2">#REF!</definedName>
    <definedName name="_2_1" localSheetId="7">#REF!</definedName>
    <definedName name="_2_1" localSheetId="8">#REF!</definedName>
    <definedName name="_2_1">#REF!</definedName>
    <definedName name="_20" localSheetId="7">#REF!</definedName>
    <definedName name="_20" localSheetId="8">#REF!</definedName>
    <definedName name="_20">#REF!</definedName>
    <definedName name="_21" localSheetId="7">#REF!</definedName>
    <definedName name="_21" localSheetId="8">#REF!</definedName>
    <definedName name="_21">#REF!</definedName>
    <definedName name="_22" localSheetId="7">#REF!</definedName>
    <definedName name="_22" localSheetId="8">#REF!</definedName>
    <definedName name="_22">#REF!</definedName>
    <definedName name="_23" localSheetId="7">#REF!</definedName>
    <definedName name="_23" localSheetId="8">#REF!</definedName>
    <definedName name="_23">#REF!</definedName>
    <definedName name="_24" localSheetId="7">#REF!</definedName>
    <definedName name="_24" localSheetId="8">#REF!</definedName>
    <definedName name="_24">#REF!</definedName>
    <definedName name="_25" localSheetId="7">#REF!</definedName>
    <definedName name="_25" localSheetId="8">#REF!</definedName>
    <definedName name="_25">#REF!</definedName>
    <definedName name="_26" localSheetId="7">#REF!</definedName>
    <definedName name="_26" localSheetId="8">#REF!</definedName>
    <definedName name="_26">#REF!</definedName>
    <definedName name="_27" localSheetId="7">#REF!</definedName>
    <definedName name="_27" localSheetId="8">#REF!</definedName>
    <definedName name="_27">#REF!</definedName>
    <definedName name="_28" localSheetId="7">#REF!</definedName>
    <definedName name="_28" localSheetId="8">#REF!</definedName>
    <definedName name="_28">#REF!</definedName>
    <definedName name="_29" localSheetId="7">#REF!</definedName>
    <definedName name="_29" localSheetId="8">#REF!</definedName>
    <definedName name="_29">#REF!</definedName>
    <definedName name="_3" localSheetId="7">#REF!</definedName>
    <definedName name="_3" localSheetId="8">#REF!</definedName>
    <definedName name="_3">#REF!</definedName>
    <definedName name="_3_1" localSheetId="7">#REF!</definedName>
    <definedName name="_3_1" localSheetId="8">#REF!</definedName>
    <definedName name="_3_1">#REF!</definedName>
    <definedName name="_3_2" localSheetId="7">#REF!</definedName>
    <definedName name="_3_2" localSheetId="8">#REF!</definedName>
    <definedName name="_3_2">#REF!</definedName>
    <definedName name="_3_3" localSheetId="7">#REF!</definedName>
    <definedName name="_3_3" localSheetId="8">#REF!</definedName>
    <definedName name="_3_3">#REF!</definedName>
    <definedName name="_3_4" localSheetId="7">#REF!</definedName>
    <definedName name="_3_4" localSheetId="8">#REF!</definedName>
    <definedName name="_3_4">#REF!</definedName>
    <definedName name="_30" localSheetId="7">#REF!</definedName>
    <definedName name="_30" localSheetId="8">#REF!</definedName>
    <definedName name="_30">#REF!</definedName>
    <definedName name="_31" localSheetId="7">#REF!</definedName>
    <definedName name="_31" localSheetId="8">#REF!</definedName>
    <definedName name="_31">#REF!</definedName>
    <definedName name="_32" localSheetId="7">#REF!</definedName>
    <definedName name="_32" localSheetId="8">#REF!</definedName>
    <definedName name="_32">#REF!</definedName>
    <definedName name="_33" localSheetId="7">#REF!</definedName>
    <definedName name="_33" localSheetId="8">#REF!</definedName>
    <definedName name="_33">#REF!</definedName>
    <definedName name="_34" localSheetId="7">#REF!</definedName>
    <definedName name="_34" localSheetId="8">#REF!</definedName>
    <definedName name="_34">#REF!</definedName>
    <definedName name="_35" localSheetId="7">#REF!</definedName>
    <definedName name="_35" localSheetId="8">#REF!</definedName>
    <definedName name="_35">#REF!</definedName>
    <definedName name="_36" localSheetId="7">#REF!</definedName>
    <definedName name="_36" localSheetId="8">#REF!</definedName>
    <definedName name="_36">#REF!</definedName>
    <definedName name="_37" localSheetId="7">#REF!</definedName>
    <definedName name="_37" localSheetId="8">#REF!</definedName>
    <definedName name="_37">#REF!</definedName>
    <definedName name="_38" localSheetId="7">#REF!</definedName>
    <definedName name="_38" localSheetId="8">#REF!</definedName>
    <definedName name="_38">#REF!</definedName>
    <definedName name="_39" localSheetId="7">#REF!</definedName>
    <definedName name="_39" localSheetId="8">#REF!</definedName>
    <definedName name="_39">#REF!</definedName>
    <definedName name="_4" localSheetId="7">#REF!</definedName>
    <definedName name="_4" localSheetId="8">#REF!</definedName>
    <definedName name="_4">#REF!</definedName>
    <definedName name="_4.1" localSheetId="7">#REF!</definedName>
    <definedName name="_4.1" localSheetId="8">#REF!</definedName>
    <definedName name="_4.1">#REF!</definedName>
    <definedName name="_4.2" localSheetId="7">#REF!</definedName>
    <definedName name="_4.2" localSheetId="8">#REF!</definedName>
    <definedName name="_4.2">#REF!</definedName>
    <definedName name="_4.3" localSheetId="7">#REF!</definedName>
    <definedName name="_4.3" localSheetId="8">#REF!</definedName>
    <definedName name="_4.3">#REF!</definedName>
    <definedName name="_4_1" localSheetId="7">#REF!</definedName>
    <definedName name="_4_1" localSheetId="8">#REF!</definedName>
    <definedName name="_4_1">#REF!</definedName>
    <definedName name="_40" localSheetId="7">#REF!</definedName>
    <definedName name="_40" localSheetId="8">#REF!</definedName>
    <definedName name="_40">#REF!</definedName>
    <definedName name="_41" localSheetId="7">#REF!</definedName>
    <definedName name="_41" localSheetId="8">#REF!</definedName>
    <definedName name="_41">#REF!</definedName>
    <definedName name="_42" localSheetId="7">#REF!</definedName>
    <definedName name="_42" localSheetId="8">#REF!</definedName>
    <definedName name="_42">#REF!</definedName>
    <definedName name="_43" localSheetId="7">#REF!</definedName>
    <definedName name="_43" localSheetId="8">#REF!</definedName>
    <definedName name="_43">#REF!</definedName>
    <definedName name="_44" localSheetId="7">#REF!</definedName>
    <definedName name="_44" localSheetId="8">#REF!</definedName>
    <definedName name="_44">#REF!</definedName>
    <definedName name="_45" localSheetId="7">#REF!</definedName>
    <definedName name="_45" localSheetId="8">#REF!</definedName>
    <definedName name="_45">#REF!</definedName>
    <definedName name="_46" localSheetId="7">#REF!</definedName>
    <definedName name="_46" localSheetId="8">#REF!</definedName>
    <definedName name="_46">#REF!</definedName>
    <definedName name="_5" localSheetId="7">#REF!</definedName>
    <definedName name="_5" localSheetId="8">#REF!</definedName>
    <definedName name="_5">#REF!</definedName>
    <definedName name="_5.1" localSheetId="7">#REF!</definedName>
    <definedName name="_5.1" localSheetId="8">#REF!</definedName>
    <definedName name="_5.1">#REF!</definedName>
    <definedName name="_5.2" localSheetId="7">#REF!</definedName>
    <definedName name="_5.2" localSheetId="8">#REF!</definedName>
    <definedName name="_5.2">#REF!</definedName>
    <definedName name="_5.3" localSheetId="7">#REF!</definedName>
    <definedName name="_5.3" localSheetId="8">#REF!</definedName>
    <definedName name="_5.3">#REF!</definedName>
    <definedName name="_5.4" localSheetId="7">#REF!</definedName>
    <definedName name="_5.4" localSheetId="8">#REF!</definedName>
    <definedName name="_5.4">#REF!</definedName>
    <definedName name="_5_1" localSheetId="7">#REF!</definedName>
    <definedName name="_5_1" localSheetId="8">#REF!</definedName>
    <definedName name="_5_1">#REF!</definedName>
    <definedName name="_5_2" localSheetId="7">#REF!</definedName>
    <definedName name="_5_2" localSheetId="8">#REF!</definedName>
    <definedName name="_5_2">#REF!</definedName>
    <definedName name="_5_3" localSheetId="7">#REF!</definedName>
    <definedName name="_5_3" localSheetId="8">#REF!</definedName>
    <definedName name="_5_3">#REF!</definedName>
    <definedName name="_5_4" localSheetId="7">#REF!</definedName>
    <definedName name="_5_4" localSheetId="8">#REF!</definedName>
    <definedName name="_5_4">#REF!</definedName>
    <definedName name="_5_5" localSheetId="7">#REF!</definedName>
    <definedName name="_5_5" localSheetId="8">#REF!</definedName>
    <definedName name="_5_5">#REF!</definedName>
    <definedName name="_5_6" localSheetId="7">#REF!</definedName>
    <definedName name="_5_6" localSheetId="8">#REF!</definedName>
    <definedName name="_5_6">#REF!</definedName>
    <definedName name="_6" localSheetId="7">#REF!</definedName>
    <definedName name="_6" localSheetId="8">#REF!</definedName>
    <definedName name="_6">#REF!</definedName>
    <definedName name="_6_1" localSheetId="7">#REF!</definedName>
    <definedName name="_6_1" localSheetId="8">#REF!</definedName>
    <definedName name="_6_1">#REF!</definedName>
    <definedName name="_6_2" localSheetId="7">#REF!</definedName>
    <definedName name="_6_2" localSheetId="8">#REF!</definedName>
    <definedName name="_6_2">#REF!</definedName>
    <definedName name="_6_3" localSheetId="7">#REF!</definedName>
    <definedName name="_6_3" localSheetId="8">#REF!</definedName>
    <definedName name="_6_3">#REF!</definedName>
    <definedName name="_6_4" localSheetId="7">#REF!</definedName>
    <definedName name="_6_4" localSheetId="8">#REF!</definedName>
    <definedName name="_6_4">#REF!</definedName>
    <definedName name="_6_5" localSheetId="7">#REF!</definedName>
    <definedName name="_6_5" localSheetId="8">#REF!</definedName>
    <definedName name="_6_5">#REF!</definedName>
    <definedName name="_6_6" localSheetId="7">#REF!</definedName>
    <definedName name="_6_6" localSheetId="8">#REF!</definedName>
    <definedName name="_6_6">#REF!</definedName>
    <definedName name="_6_7" localSheetId="7">#REF!</definedName>
    <definedName name="_6_7" localSheetId="8">#REF!</definedName>
    <definedName name="_6_7">#REF!</definedName>
    <definedName name="_6_8" localSheetId="7">#REF!</definedName>
    <definedName name="_6_8" localSheetId="8">#REF!</definedName>
    <definedName name="_6_8">#REF!</definedName>
    <definedName name="_7" localSheetId="7">#REF!</definedName>
    <definedName name="_7" localSheetId="8">#REF!</definedName>
    <definedName name="_7">#REF!</definedName>
    <definedName name="_7.1" localSheetId="7">#REF!</definedName>
    <definedName name="_7.1" localSheetId="8">#REF!</definedName>
    <definedName name="_7.1">#REF!</definedName>
    <definedName name="_7_1" localSheetId="7">#REF!</definedName>
    <definedName name="_7_1" localSheetId="8">#REF!</definedName>
    <definedName name="_7_1">#REF!</definedName>
    <definedName name="_8" localSheetId="7">#REF!</definedName>
    <definedName name="_8" localSheetId="8">#REF!</definedName>
    <definedName name="_8">#REF!</definedName>
    <definedName name="_8.1" localSheetId="7">#REF!</definedName>
    <definedName name="_8.1" localSheetId="8">#REF!</definedName>
    <definedName name="_8.1">#REF!</definedName>
    <definedName name="_8.2" localSheetId="7">#REF!</definedName>
    <definedName name="_8.2" localSheetId="8">#REF!</definedName>
    <definedName name="_8.2">#REF!</definedName>
    <definedName name="_8.3" localSheetId="7">#REF!</definedName>
    <definedName name="_8.3" localSheetId="8">#REF!</definedName>
    <definedName name="_8.3">#REF!</definedName>
    <definedName name="_9" localSheetId="7">#REF!</definedName>
    <definedName name="_9" localSheetId="8">#REF!</definedName>
    <definedName name="_9">#REF!</definedName>
    <definedName name="_9.1" localSheetId="7">#REF!</definedName>
    <definedName name="_9.1" localSheetId="8">#REF!</definedName>
    <definedName name="_9.1">#REF!</definedName>
    <definedName name="_A2" hidden="1">{#N/A,#N/A,FALSE,"Costos Productos 6A";#N/A,#N/A,FALSE,"Costo Unitario Total H-94-12"}</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F" localSheetId="7">#REF!</definedName>
    <definedName name="_F" localSheetId="8">#REF!</definedName>
    <definedName name="_F">#REF!</definedName>
    <definedName name="_xlnm._FilterDatabase" localSheetId="2" hidden="1">'ACT 1'!$A$1:$G$715</definedName>
    <definedName name="_xlnm._FilterDatabase" localSheetId="12" hidden="1">'ACT 11'!$A$1:$G$715</definedName>
    <definedName name="_xlnm._FilterDatabase" localSheetId="3" hidden="1">'ACT 2'!$A$1:$G$715</definedName>
    <definedName name="_xlnm._FilterDatabase" localSheetId="4" hidden="1">'ACT 3'!$A$1:$G$715</definedName>
    <definedName name="_xlnm._FilterDatabase" localSheetId="5" hidden="1">'ACT 4'!$A$1:$G$715</definedName>
    <definedName name="_xlnm._FilterDatabase" localSheetId="6" hidden="1">'ACT 5'!$A$1:$G$715</definedName>
    <definedName name="_xlnm._FilterDatabase" localSheetId="7" hidden="1">'ACT 6'!$A$1:$G$715</definedName>
    <definedName name="_xlnm._FilterDatabase" localSheetId="8" hidden="1">'ACT 7'!$A$1:$G$715</definedName>
    <definedName name="_xlnm._FilterDatabase" localSheetId="1" hidden="1">CONSOLIDADO!$A$1:$G$829</definedName>
    <definedName name="_xlnm._FilterDatabase" localSheetId="14" hidden="1">Transversal!$A$1:$G$715</definedName>
    <definedName name="_IPE1" localSheetId="7">#REF!</definedName>
    <definedName name="_IPE1" localSheetId="8">#REF!</definedName>
    <definedName name="_IPE1">#REF!</definedName>
    <definedName name="_IPE2" localSheetId="7">#REF!</definedName>
    <definedName name="_IPE2" localSheetId="8">#REF!</definedName>
    <definedName name="_IPE2">#REF!</definedName>
    <definedName name="_Key2" localSheetId="7" hidden="1">#REF!</definedName>
    <definedName name="_Key2" localSheetId="8" hidden="1">#REF!</definedName>
    <definedName name="_Key2" hidden="1">#REF!</definedName>
    <definedName name="_NDI2" localSheetId="7">#REF!</definedName>
    <definedName name="_NDI2" localSheetId="8">#REF!</definedName>
    <definedName name="_NDI2">#REF!</definedName>
    <definedName name="_NDI3" localSheetId="7">#REF!</definedName>
    <definedName name="_NDI3" localSheetId="8">#REF!</definedName>
    <definedName name="_NDI3">#REF!</definedName>
    <definedName name="_NDI4" localSheetId="7">#REF!</definedName>
    <definedName name="_NDI4" localSheetId="8">#REF!</definedName>
    <definedName name="_NDI4">#REF!</definedName>
    <definedName name="_Order1" hidden="1">255</definedName>
    <definedName name="_Order2" hidden="1">1</definedName>
    <definedName name="_PTO97" localSheetId="7">#REF!</definedName>
    <definedName name="_PTO97" localSheetId="8">#REF!</definedName>
    <definedName name="_PTO97">#REF!</definedName>
    <definedName name="_TOT1" localSheetId="7">#REF!</definedName>
    <definedName name="_TOT1" localSheetId="8">#REF!</definedName>
    <definedName name="_TOT1">#REF!</definedName>
    <definedName name="_XDI2" localSheetId="7">#REF!</definedName>
    <definedName name="_XDI2" localSheetId="8">#REF!</definedName>
    <definedName name="_XDI2">#REF!</definedName>
    <definedName name="_XDI3" localSheetId="7">#REF!</definedName>
    <definedName name="_XDI3" localSheetId="8">#REF!</definedName>
    <definedName name="_XDI3">#REF!</definedName>
    <definedName name="_XDI4" localSheetId="7">#REF!</definedName>
    <definedName name="_XDI4" localSheetId="8">#REF!</definedName>
    <definedName name="_XDI4">#REF!</definedName>
    <definedName name="A_IMPRESIÓN_IM" localSheetId="7">#REF!</definedName>
    <definedName name="A_IMPRESIÓN_IM" localSheetId="8">#REF!</definedName>
    <definedName name="A_IMPRESIÓN_IM">#REF!</definedName>
    <definedName name="a6d" hidden="1">{#N/A,#N/A,FALSE,"DITCAR";#N/A,#N/A,FALSE,"a1";#N/A,#N/A,FALSE,"a2";#N/A,#N/A,FALSE,"a3";#N/A,#N/A,FALSE,"a4";#N/A,#N/A,FALSE,"a4a";#N/A,#N/A,FALSE,"a4B";#N/A,#N/A,FALSE,"a4C";#N/A,#N/A,FALSE,"A5a ";#N/A,#N/A,FALSE,"A5b";#N/A,#N/A,FALSE,"A6A";#N/A,#N/A,FALSE,"A6B";#N/A,#N/A,FALSE,"A6C";#N/A,#N/A,FALSE,"04PG12NB"}</definedName>
    <definedName name="aaa" hidden="1">{#N/A,#N/A,FALSE,"Costos Productos 6A";#N/A,#N/A,FALSE,"Costo Unitario Total H-94-12"}</definedName>
    <definedName name="AARB_" localSheetId="7">#REF!</definedName>
    <definedName name="AARB_" localSheetId="8">#REF!</definedName>
    <definedName name="AARB_">#REF!</definedName>
    <definedName name="ACEB_" localSheetId="7">#REF!</definedName>
    <definedName name="ACEB_" localSheetId="8">#REF!</definedName>
    <definedName name="ACEB_">#REF!</definedName>
    <definedName name="ACEEP" localSheetId="7">#REF!</definedName>
    <definedName name="ACEEP" localSheetId="8">#REF!</definedName>
    <definedName name="ACEEP">#REF!</definedName>
    <definedName name="ACPA_" localSheetId="7">#REF!</definedName>
    <definedName name="ACPA_" localSheetId="8">#REF!</definedName>
    <definedName name="ACPA_">#REF!</definedName>
    <definedName name="ACPB_" localSheetId="7">#REF!</definedName>
    <definedName name="ACPB_" localSheetId="8">#REF!</definedName>
    <definedName name="ACPB_">#REF!</definedName>
    <definedName name="ACT" localSheetId="7">#REF!</definedName>
    <definedName name="ACT" localSheetId="8">#REF!</definedName>
    <definedName name="ACT">#REF!</definedName>
    <definedName name="ADI" localSheetId="7">#REF!</definedName>
    <definedName name="ADI" localSheetId="8">#REF!</definedName>
    <definedName name="ADI">#REF!</definedName>
    <definedName name="Ajusteinf" hidden="1">{#N/A,#N/A,FALSE,"Costos Productos 6A";#N/A,#N/A,FALSE,"Costo Unitario Total H-94-12"}</definedName>
    <definedName name="AJUSTPTO" hidden="1">{#N/A,#N/A,FALSE,"Costos Productos 6A";#N/A,#N/A,FALSE,"Costo Unitario Total H-94-12"}</definedName>
    <definedName name="ALCEP" localSheetId="7">#REF!</definedName>
    <definedName name="ALCEP" localSheetId="8">#REF!</definedName>
    <definedName name="ALCEP">#REF!</definedName>
    <definedName name="Ambientales" localSheetId="7">#REF!</definedName>
    <definedName name="Ambientales" localSheetId="8">#REF!</definedName>
    <definedName name="Ambientales">#REF!</definedName>
    <definedName name="anex7" localSheetId="7">#REF!</definedName>
    <definedName name="anex7" localSheetId="8">#REF!</definedName>
    <definedName name="anex7">#REF!</definedName>
    <definedName name="anex8" localSheetId="7">#REF!</definedName>
    <definedName name="anex8" localSheetId="8">#REF!</definedName>
    <definedName name="anex8">#REF!</definedName>
    <definedName name="anexo1" localSheetId="7">#REF!</definedName>
    <definedName name="anexo1" localSheetId="8">#REF!</definedName>
    <definedName name="anexo1">#REF!</definedName>
    <definedName name="anexo10" localSheetId="7">#REF!</definedName>
    <definedName name="anexo10" localSheetId="8">#REF!</definedName>
    <definedName name="anexo10">#REF!</definedName>
    <definedName name="anexo11" localSheetId="7">#REF!</definedName>
    <definedName name="anexo11" localSheetId="8">#REF!</definedName>
    <definedName name="anexo11">#REF!</definedName>
    <definedName name="anexo12" localSheetId="7">#REF!</definedName>
    <definedName name="anexo12" localSheetId="8">#REF!</definedName>
    <definedName name="anexo12">#REF!</definedName>
    <definedName name="anexo13" localSheetId="7">#REF!</definedName>
    <definedName name="anexo13" localSheetId="8">#REF!</definedName>
    <definedName name="anexo13">#REF!</definedName>
    <definedName name="anexo14" localSheetId="7">#REF!</definedName>
    <definedName name="anexo14" localSheetId="8">#REF!</definedName>
    <definedName name="anexo14">#REF!</definedName>
    <definedName name="anexo15" localSheetId="7">#REF!</definedName>
    <definedName name="anexo15" localSheetId="8">#REF!</definedName>
    <definedName name="anexo15">#REF!</definedName>
    <definedName name="anexo2" localSheetId="7">#REF!</definedName>
    <definedName name="anexo2" localSheetId="8">#REF!</definedName>
    <definedName name="anexo2">#REF!</definedName>
    <definedName name="anexo3" localSheetId="7">#REF!</definedName>
    <definedName name="anexo3" localSheetId="8">#REF!</definedName>
    <definedName name="anexo3">#REF!</definedName>
    <definedName name="anexo4" localSheetId="7">#REF!</definedName>
    <definedName name="anexo4" localSheetId="8">#REF!</definedName>
    <definedName name="anexo4">#REF!</definedName>
    <definedName name="anexo5" localSheetId="7">#REF!</definedName>
    <definedName name="anexo5" localSheetId="8">#REF!</definedName>
    <definedName name="anexo5">#REF!</definedName>
    <definedName name="anexo6" localSheetId="7">#REF!</definedName>
    <definedName name="anexo6" localSheetId="8">#REF!</definedName>
    <definedName name="anexo6">#REF!</definedName>
    <definedName name="anexo7" localSheetId="7">#REF!</definedName>
    <definedName name="anexo7" localSheetId="8">#REF!</definedName>
    <definedName name="anexo7">#REF!</definedName>
    <definedName name="anexo8" localSheetId="7">#REF!</definedName>
    <definedName name="anexo8" localSheetId="8">#REF!</definedName>
    <definedName name="anexo8">#REF!</definedName>
    <definedName name="anexo9" localSheetId="7">#REF!</definedName>
    <definedName name="anexo9" localSheetId="8">#REF!</definedName>
    <definedName name="anexo9">#REF!</definedName>
    <definedName name="anexů7" localSheetId="7">#REF!</definedName>
    <definedName name="anexů7" localSheetId="8">#REF!</definedName>
    <definedName name="anexů7">#REF!</definedName>
    <definedName name="ape" localSheetId="7">#REF!</definedName>
    <definedName name="ape" localSheetId="8">#REF!</definedName>
    <definedName name="ape">#REF!</definedName>
    <definedName name="APR" localSheetId="7">#REF!</definedName>
    <definedName name="APR" localSheetId="8">#REF!</definedName>
    <definedName name="APR">#REF!</definedName>
    <definedName name="ÁREA" localSheetId="7">#REF!</definedName>
    <definedName name="ÁREA" localSheetId="8">#REF!</definedName>
    <definedName name="ÁREA">#REF!</definedName>
    <definedName name="ARM_" localSheetId="7">#REF!</definedName>
    <definedName name="ARM_" localSheetId="8">#REF!</definedName>
    <definedName name="ARM_">#REF!</definedName>
    <definedName name="arriba" localSheetId="7">#REF!</definedName>
    <definedName name="arriba" localSheetId="8">#REF!</definedName>
    <definedName name="arriba">#REF!</definedName>
    <definedName name="ASESORÍA" localSheetId="7">#REF!</definedName>
    <definedName name="ASESORÍA" localSheetId="8">#REF!</definedName>
    <definedName name="ASESORÍA">#REF!</definedName>
    <definedName name="ASESORÍA1" localSheetId="7">#REF!</definedName>
    <definedName name="ASESORÍA1" localSheetId="8">#REF!</definedName>
    <definedName name="ASESORÍA1">#REF!</definedName>
    <definedName name="ASFA_" localSheetId="7">#REF!</definedName>
    <definedName name="ASFA_" localSheetId="8">#REF!</definedName>
    <definedName name="ASFA_">#REF!</definedName>
    <definedName name="ASFB_" localSheetId="7">#REF!</definedName>
    <definedName name="ASFB_" localSheetId="8">#REF!</definedName>
    <definedName name="ASFB_">#REF!</definedName>
    <definedName name="ASO" localSheetId="7">#REF!</definedName>
    <definedName name="ASO" localSheetId="8">#REF!</definedName>
    <definedName name="ASO">#REF!</definedName>
    <definedName name="AVAN" localSheetId="7">#REF!</definedName>
    <definedName name="AVAN" localSheetId="8">#REF!</definedName>
    <definedName name="AVAN">#REF!</definedName>
    <definedName name="AVGA_" localSheetId="7">#REF!</definedName>
    <definedName name="AVGA_" localSheetId="8">#REF!</definedName>
    <definedName name="AVGA_">#REF!</definedName>
    <definedName name="BB" hidden="1">{#N/A,#N/A,FALSE,"CIBHA05A";#N/A,#N/A,FALSE,"CIBHA05B"}</definedName>
    <definedName name="BEIA_" localSheetId="7">#REF!</definedName>
    <definedName name="BEIA_" localSheetId="8">#REF!</definedName>
    <definedName name="BEIA_">#REF!</definedName>
    <definedName name="BEN_" localSheetId="7">#REF!</definedName>
    <definedName name="BEN_" localSheetId="8">#REF!</definedName>
    <definedName name="BEN_">#REF!</definedName>
    <definedName name="BENE_" localSheetId="7">#REF!</definedName>
    <definedName name="BENE_" localSheetId="8">#REF!</definedName>
    <definedName name="BENE_">#REF!</definedName>
    <definedName name="BLENDING">-1101725680</definedName>
    <definedName name="BMC_" localSheetId="7">#REF!</definedName>
    <definedName name="BMC_" localSheetId="8">#REF!</definedName>
    <definedName name="BMC_">#REF!</definedName>
    <definedName name="BNP_" localSheetId="7">#REF!</definedName>
    <definedName name="BNP_" localSheetId="8">#REF!</definedName>
    <definedName name="BNP_">#REF!</definedName>
    <definedName name="BPP_" localSheetId="7">#REF!</definedName>
    <definedName name="BPP_" localSheetId="8">#REF!</definedName>
    <definedName name="BPP_">#REF!</definedName>
    <definedName name="BUEEP" localSheetId="7">#REF!</definedName>
    <definedName name="BUEEP" localSheetId="8">#REF!</definedName>
    <definedName name="BUEEP">#REF!</definedName>
    <definedName name="CABCELAR" hidden="1">{#N/A,#N/A,FALSE,"Costos Productos 6A";#N/A,#N/A,FALSE,"Costo Unitario Total H-94-12"}</definedName>
    <definedName name="CARGOS" localSheetId="7">#REF!</definedName>
    <definedName name="CARGOS" localSheetId="8">#REF!</definedName>
    <definedName name="CARGOS">#REF!</definedName>
    <definedName name="CCX_" localSheetId="7">#REF!</definedName>
    <definedName name="CCX_" localSheetId="8">#REF!</definedName>
    <definedName name="CCX_">#REF!</definedName>
    <definedName name="CCXE_" localSheetId="7">#REF!</definedName>
    <definedName name="CCXE_" localSheetId="8">#REF!</definedName>
    <definedName name="CCXE_">#REF!</definedName>
    <definedName name="CDNIP" localSheetId="7">#REF!</definedName>
    <definedName name="CDNIP" localSheetId="8">#REF!</definedName>
    <definedName name="CDNIP">#REF!</definedName>
    <definedName name="CESAR" hidden="1">{#N/A,#N/A,FALSE,"Costos Productos 6A";#N/A,#N/A,FALSE,"Costo Unitario Total H-94-12"}</definedName>
    <definedName name="claves" localSheetId="7">#REF!</definedName>
    <definedName name="claves" localSheetId="8">#REF!</definedName>
    <definedName name="claves">#REF!</definedName>
    <definedName name="CLE_" localSheetId="7">#REF!</definedName>
    <definedName name="CLE_" localSheetId="8">#REF!</definedName>
    <definedName name="CLE_">#REF!</definedName>
    <definedName name="COEB_" localSheetId="7">#REF!</definedName>
    <definedName name="COEB_" localSheetId="8">#REF!</definedName>
    <definedName name="COEB_">#REF!</definedName>
    <definedName name="COK_" localSheetId="7">#REF!</definedName>
    <definedName name="COK_" localSheetId="8">#REF!</definedName>
    <definedName name="COK_">#REF!</definedName>
    <definedName name="CONSOLIDADO" localSheetId="7">#REF!</definedName>
    <definedName name="CONSOLIDADO" localSheetId="8">#REF!</definedName>
    <definedName name="CONSOLIDADO">#REF!</definedName>
    <definedName name="CONSOLIDADO1" localSheetId="7">#REF!</definedName>
    <definedName name="CONSOLIDADO1" localSheetId="8">#REF!</definedName>
    <definedName name="CONSOLIDADO1">#REF!</definedName>
    <definedName name="CONT" localSheetId="7">#REF!</definedName>
    <definedName name="CONT" localSheetId="8">#REF!</definedName>
    <definedName name="CONT">#REF!</definedName>
    <definedName name="CONTABLE" hidden="1">{#N/A,#N/A,FALSE,"CIBHA05A";#N/A,#N/A,FALSE,"CIBHA05B"}</definedName>
    <definedName name="CONTABLES" hidden="1">{#N/A,#N/A,FALSE,"Costos Productos 6A";#N/A,#N/A,FALSE,"Costo Unitario Total H-94-12"}</definedName>
    <definedName name="COPA_" localSheetId="7">#REF!</definedName>
    <definedName name="COPA_" localSheetId="8">#REF!</definedName>
    <definedName name="COPA_">#REF!</definedName>
    <definedName name="Corrección" localSheetId="7">#REF!</definedName>
    <definedName name="Corrección" localSheetId="8">#REF!</definedName>
    <definedName name="Corrección">#REF!</definedName>
    <definedName name="cost04" hidden="1">{#N/A,#N/A,FALSE,"Costos Productos 6A";#N/A,#N/A,FALSE,"Costo Unitario Total H-94-12"}</definedName>
    <definedName name="COSTCONTAB" hidden="1">{#N/A,#N/A,FALSE,"Costos Productos 6A";#N/A,#N/A,FALSE,"Costo Unitario Total H-94-12"}</definedName>
    <definedName name="costivos" hidden="1">{#N/A,#N/A,FALSE,"Costos Productos 6A";#N/A,#N/A,FALSE,"Costo Unitario Total H-94-12"}</definedName>
    <definedName name="costoperativos" hidden="1">{#N/A,#N/A,FALSE,"Costos Productos 6A";#N/A,#N/A,FALSE,"Costo Unitario Total H-94-12"}</definedName>
    <definedName name="costos" hidden="1">{#N/A,#N/A,FALSE,"VOL695";#N/A,#N/A,FALSE,"anexo1";#N/A,#N/A,FALSE,"anexo2";#N/A,#N/A,FALSE,"anexo3";#N/A,#N/A,FALSE,"anexo4";#N/A,#N/A,FALSE,"anexo5a";#N/A,#N/A,FALSE,"anexo5b";#N/A,#N/A,FALSE,"anexo6a";#N/A,#N/A,FALSE,"anexo6a";#N/A,#N/A,FALSE,"anexo6c";#N/A,#N/A,FALSE,"anexo7a";#N/A,#N/A,FALSE,"anexo7b";#N/A,#N/A,FALSE,"anexo7c"}</definedName>
    <definedName name="costos04" hidden="1">{#N/A,#N/A,FALSE,"Costos Productos 6A";#N/A,#N/A,FALSE,"Costo Unitario Total H-94-12"}</definedName>
    <definedName name="CPP_" localSheetId="7">#REF!</definedName>
    <definedName name="CPP_" localSheetId="8">#REF!</definedName>
    <definedName name="CPP_">#REF!</definedName>
    <definedName name="_xlnm.Criteria" localSheetId="7">#REF!</definedName>
    <definedName name="_xlnm.Criteria" localSheetId="8">#REF!</definedName>
    <definedName name="_xlnm.Criteria">#REF!</definedName>
    <definedName name="CRUDOS" hidden="1">{#N/A,#N/A,FALSE,"CIBHA05A";#N/A,#N/A,FALSE,"CIBHA05B"}</definedName>
    <definedName name="DAT" localSheetId="7">#REF!</definedName>
    <definedName name="DAT" localSheetId="8">#REF!</definedName>
    <definedName name="DAT">#REF!</definedName>
    <definedName name="DDDD" hidden="1">{#N/A,#N/A,FALSE,"Costos Productos 6A";#N/A,#N/A,FALSE,"Costo Unitario Total H-94-12"}</definedName>
    <definedName name="DensBenz">0.8846</definedName>
    <definedName name="DensC7A">0.8719</definedName>
    <definedName name="DensC8A">0.8731</definedName>
    <definedName name="DensC9A">0.89</definedName>
    <definedName name="DEPENDENCIA" localSheetId="7">#REF!</definedName>
    <definedName name="DEPENDENCIA" localSheetId="8">#REF!</definedName>
    <definedName name="DEPENDENCIA">#REF!</definedName>
    <definedName name="DFDF" hidden="1">{#N/A,#N/A,FALSE,"CIBHA05A";#N/A,#N/A,FALSE,"CIBHA05B"}</definedName>
    <definedName name="dfe" localSheetId="7">#REF!</definedName>
    <definedName name="dfe" localSheetId="8">#REF!</definedName>
    <definedName name="dfe">#REF!</definedName>
    <definedName name="DI2_" localSheetId="7">#REF!</definedName>
    <definedName name="DI2_" localSheetId="8">#REF!</definedName>
    <definedName name="DI2_">#REF!</definedName>
    <definedName name="DI3_" localSheetId="7">#REF!</definedName>
    <definedName name="DI3_" localSheetId="8">#REF!</definedName>
    <definedName name="DI3_">#REF!</definedName>
    <definedName name="DI4_" localSheetId="7">#REF!</definedName>
    <definedName name="DI4_" localSheetId="8">#REF!</definedName>
    <definedName name="DI4_">#REF!</definedName>
    <definedName name="DIR" localSheetId="7">#REF!</definedName>
    <definedName name="DIR" localSheetId="8">#REF!</definedName>
    <definedName name="DIR">#REF!</definedName>
    <definedName name="DIS_" localSheetId="7">#REF!</definedName>
    <definedName name="DIS_" localSheetId="8">#REF!</definedName>
    <definedName name="DIS_">#REF!</definedName>
    <definedName name="DOS" localSheetId="7">#REF!</definedName>
    <definedName name="DOS" localSheetId="8">#REF!</definedName>
    <definedName name="DOS">#REF!</definedName>
    <definedName name="EE" hidden="1">{#N/A,#N/A,FALSE,"Costos Productos 6A";#N/A,#N/A,FALSE,"Costo Unitario Total H-94-12"}</definedName>
    <definedName name="eee" hidden="1">{#N/A,#N/A,FALSE,"DITCAR";#N/A,#N/A,FALSE,"a1";#N/A,#N/A,FALSE,"a2";#N/A,#N/A,FALSE,"a3";#N/A,#N/A,FALSE,"a4";#N/A,#N/A,FALSE,"a4a";#N/A,#N/A,FALSE,"a4B";#N/A,#N/A,FALSE,"a4C";#N/A,#N/A,FALSE,"A5a ";#N/A,#N/A,FALSE,"A5b";#N/A,#N/A,FALSE,"A6A";#N/A,#N/A,FALSE,"A6B";#N/A,#N/A,FALSE,"A6C";#N/A,#N/A,FALSE,"04PG12NB"}</definedName>
    <definedName name="eefaseIINCDIES" hidden="1">{#N/A,#N/A,FALSE,"DITCAR";#N/A,#N/A,FALSE,"a1";#N/A,#N/A,FALSE,"a2";#N/A,#N/A,FALSE,"a3";#N/A,#N/A,FALSE,"a4";#N/A,#N/A,FALSE,"a4a";#N/A,#N/A,FALSE,"a4B";#N/A,#N/A,FALSE,"a4C";#N/A,#N/A,FALSE,"A5a ";#N/A,#N/A,FALSE,"A5b";#N/A,#N/A,FALSE,"A6A";#N/A,#N/A,FALSE,"A6B";#N/A,#N/A,FALSE,"A6C";#N/A,#N/A,FALSE,"04PG12NB"}</definedName>
    <definedName name="EFFASEI_INC_DIESEL2" hidden="1">{#N/A,#N/A,FALSE,"DITCAR";#N/A,#N/A,FALSE,"a1";#N/A,#N/A,FALSE,"a2";#N/A,#N/A,FALSE,"a3";#N/A,#N/A,FALSE,"a4";#N/A,#N/A,FALSE,"a4a";#N/A,#N/A,FALSE,"a4B";#N/A,#N/A,FALSE,"a4C";#N/A,#N/A,FALSE,"A5a ";#N/A,#N/A,FALSE,"A5b";#N/A,#N/A,FALSE,"A6A";#N/A,#N/A,FALSE,"A6B";#N/A,#N/A,FALSE,"A6C";#N/A,#N/A,FALSE,"04PG12NB"}</definedName>
    <definedName name="EJE" localSheetId="7">#REF!</definedName>
    <definedName name="EJE" localSheetId="8">#REF!</definedName>
    <definedName name="EJE">#REF!</definedName>
    <definedName name="ELIMINACIONPROYC" localSheetId="7">#REF!</definedName>
    <definedName name="ELIMINACIONPROYC" localSheetId="8">#REF!</definedName>
    <definedName name="ELIMINACIONPROYC">#REF!</definedName>
    <definedName name="Estado_resumen_de_USOS_Y_FUENTES" localSheetId="7">#REF!</definedName>
    <definedName name="Estado_resumen_de_USOS_Y_FUENTES" localSheetId="8">#REF!</definedName>
    <definedName name="Estado_resumen_de_USOS_Y_FUENTES">#REF!</definedName>
    <definedName name="Estructura_Disponibilidad_Mensualizado_Exportar" localSheetId="7">#REF!</definedName>
    <definedName name="Estructura_Disponibilidad_Mensualizado_Exportar" localSheetId="8">#REF!</definedName>
    <definedName name="Estructura_Disponibilidad_Mensualizado_Exportar">#REF!</definedName>
    <definedName name="EVA" localSheetId="7">#REF!</definedName>
    <definedName name="EVA" localSheetId="8">#REF!</definedName>
    <definedName name="EVA">#REF!</definedName>
    <definedName name="EVAP">-2074345468</definedName>
    <definedName name="FA" hidden="1">{#N/A,#N/A,FALSE,"VOL695";#N/A,#N/A,FALSE,"anexo1";#N/A,#N/A,FALSE,"anexo2";#N/A,#N/A,FALSE,"anexo3";#N/A,#N/A,FALSE,"anexo4";#N/A,#N/A,FALSE,"anexo5a";#N/A,#N/A,FALSE,"anexo5b";#N/A,#N/A,FALSE,"anexo6a";#N/A,#N/A,FALSE,"anexo6a";#N/A,#N/A,FALSE,"anexo6c";#N/A,#N/A,FALSE,"anexo7a";#N/A,#N/A,FALSE,"anexo7b";#N/A,#N/A,FALSE,"anexo7c"}</definedName>
    <definedName name="FF" hidden="1">{#N/A,#N/A,FALSE,"Costos Productos 6A";#N/A,#N/A,FALSE,"Costo Unitario Total H-94-12"}</definedName>
    <definedName name="FFFF" hidden="1">{#N/A,#N/A,FALSE,"VOL695";#N/A,#N/A,FALSE,"anexo1";#N/A,#N/A,FALSE,"anexo2";#N/A,#N/A,FALSE,"anexo3";#N/A,#N/A,FALSE,"anexo4";#N/A,#N/A,FALSE,"anexo5a";#N/A,#N/A,FALSE,"anexo5b";#N/A,#N/A,FALSE,"anexo6a";#N/A,#N/A,FALSE,"anexo6a";#N/A,#N/A,FALSE,"anexo6c";#N/A,#N/A,FALSE,"anexo7a";#N/A,#N/A,FALSE,"anexo7b";#N/A,#N/A,FALSE,"anexo7c"}</definedName>
    <definedName name="FLASHCALC">1168900099</definedName>
    <definedName name="fORMA9698" hidden="1">{#N/A,#N/A,FALSE,"CIBHA05A";#N/A,#N/A,FALSE,"CIBHA05B"}</definedName>
    <definedName name="FORMAUNIT" hidden="1">{#N/A,#N/A,FALSE,"Costos Productos 6A";#N/A,#N/A,FALSE,"Costo Unitario Total H-94-12"}</definedName>
    <definedName name="GLPE_" localSheetId="7">#REF!</definedName>
    <definedName name="GLPE_" localSheetId="8">#REF!</definedName>
    <definedName name="GLPE_">#REF!</definedName>
    <definedName name="GLXE_" localSheetId="7">#REF!</definedName>
    <definedName name="GLXE_" localSheetId="8">#REF!</definedName>
    <definedName name="GLXE_">#REF!</definedName>
    <definedName name="GMEA_" localSheetId="7">#REF!</definedName>
    <definedName name="GMEA_" localSheetId="8">#REF!</definedName>
    <definedName name="GMEA_">#REF!</definedName>
    <definedName name="GMEB_" localSheetId="7">#REF!</definedName>
    <definedName name="GMEB_" localSheetId="8">#REF!</definedName>
    <definedName name="GMEB_">#REF!</definedName>
    <definedName name="GMRA_" localSheetId="7">#REF!</definedName>
    <definedName name="GMRA_" localSheetId="8">#REF!</definedName>
    <definedName name="GMRA_">#REF!</definedName>
    <definedName name="GMRB_" localSheetId="7">#REF!</definedName>
    <definedName name="GMRB_" localSheetId="8">#REF!</definedName>
    <definedName name="GMRB_">#REF!</definedName>
    <definedName name="GMRO_" localSheetId="7">#REF!</definedName>
    <definedName name="GMRO_" localSheetId="8">#REF!</definedName>
    <definedName name="GMRO_">#REF!</definedName>
    <definedName name="GOEB_" localSheetId="7">#REF!</definedName>
    <definedName name="GOEB_" localSheetId="8">#REF!</definedName>
    <definedName name="GOEB_">#REF!</definedName>
    <definedName name="GOEEP" localSheetId="7">#REF!</definedName>
    <definedName name="GOEEP" localSheetId="8">#REF!</definedName>
    <definedName name="GOEEP">#REF!</definedName>
    <definedName name="GORNAR_" localSheetId="7">#REF!</definedName>
    <definedName name="GORNAR_" localSheetId="8">#REF!</definedName>
    <definedName name="GORNAR_">#REF!</definedName>
    <definedName name="_xlnm.Recorder" localSheetId="7">#REF!</definedName>
    <definedName name="_xlnm.Recorder" localSheetId="8">#REF!</definedName>
    <definedName name="_xlnm.Recorder">#REF!</definedName>
    <definedName name="GRCHIS0599" hidden="1">{#N/A,#N/A,FALSE,"Costos Productos 6A";#N/A,#N/A,FALSE,"Costo Unitario Total H-94-12"}</definedName>
    <definedName name="GRU_CAT" localSheetId="7">#REF!</definedName>
    <definedName name="GRU_CAT" localSheetId="8">#REF!</definedName>
    <definedName name="GRU_CAT">#REF!</definedName>
    <definedName name="GUS" hidden="1">{#N/A,#N/A,FALSE,"Costos Productos 6A";#N/A,#N/A,FALSE,"Costo Unitario Total H-94-12"}</definedName>
    <definedName name="GUSTAVO" hidden="1">{#N/A,#N/A,FALSE,"Costos Productos 6A";#N/A,#N/A,FALSE,"Costo Unitario Total H-94-12"}</definedName>
    <definedName name="HER" localSheetId="7">#REF!</definedName>
    <definedName name="HER" localSheetId="8">#REF!</definedName>
    <definedName name="HER">#REF!</definedName>
    <definedName name="HEX_" localSheetId="7">#REF!</definedName>
    <definedName name="HEX_" localSheetId="8">#REF!</definedName>
    <definedName name="HEX_">#REF!</definedName>
    <definedName name="HISTORICO" hidden="1">{#N/A,#N/A,FALSE,"Costos Productos 6A";#N/A,#N/A,FALSE,"Costo Unitario Total H-94-12"}</definedName>
    <definedName name="HSIT" hidden="1">{#N/A,#N/A,FALSE,"CIBHA05A";#N/A,#N/A,FALSE,"CIBHA05B"}</definedName>
    <definedName name="HYCON">622985229</definedName>
    <definedName name="IFCC4BIG">518389760</definedName>
    <definedName name="IFCCCU">1047396367</definedName>
    <definedName name="IFCCDU">-1367212015</definedName>
    <definedName name="IFCHCU">-2056388596</definedName>
    <definedName name="IFCHDS">-2106064888</definedName>
    <definedName name="IFCHVU">203423749</definedName>
    <definedName name="IFCINDEX">-719585278</definedName>
    <definedName name="IFCNIC">-390594549</definedName>
    <definedName name="IFCPLF2">-1869283321</definedName>
    <definedName name="IFCSHC">615055369</definedName>
    <definedName name="IFCTCU">1500446734</definedName>
    <definedName name="IFCTIP">1402601478</definedName>
    <definedName name="IFCWAX">1754398730</definedName>
    <definedName name="imprimir" localSheetId="7">#REF!</definedName>
    <definedName name="imprimir" localSheetId="8">#REF!</definedName>
    <definedName name="imprimir">#REF!</definedName>
    <definedName name="Imprimir_Disponibilidad_Exportar" localSheetId="7">#REF!</definedName>
    <definedName name="Imprimir_Disponibilidad_Exportar" localSheetId="8">#REF!</definedName>
    <definedName name="Imprimir_Disponibilidad_Exportar">#REF!</definedName>
    <definedName name="INDEX">703791105</definedName>
    <definedName name="INDPYG9698" hidden="1">{#N/A,#N/A,FALSE,"Costos Productos 6A";#N/A,#N/A,FALSE,"Costo Unitario Total H-94-12"}</definedName>
    <definedName name="ING" hidden="1">{#N/A,#N/A,FALSE,"DITCAR";#N/A,#N/A,FALSE,"a1";#N/A,#N/A,FALSE,"a2";#N/A,#N/A,FALSE,"a3";#N/A,#N/A,FALSE,"a4";#N/A,#N/A,FALSE,"a4a";#N/A,#N/A,FALSE,"a4B";#N/A,#N/A,FALSE,"a4C";#N/A,#N/A,FALSE,"A5a ";#N/A,#N/A,FALSE,"A5b";#N/A,#N/A,FALSE,"A6A";#N/A,#N/A,FALSE,"A6B";#N/A,#N/A,FALSE,"A6C";#N/A,#N/A,FALSE,"04PG12NB"}</definedName>
    <definedName name="INGREHIS" hidden="1">{#N/A,#N/A,FALSE,"CIBHA05A";#N/A,#N/A,FALSE,"CIBHA05B"}</definedName>
    <definedName name="Inversiones" localSheetId="7">#REF!</definedName>
    <definedName name="Inversiones" localSheetId="8">#REF!</definedName>
    <definedName name="Inversiones">#REF!</definedName>
    <definedName name="IOPIOU" hidden="1">{#N/A,#N/A,FALSE,"Costos Productos 6A";#N/A,#N/A,FALSE,"Costo Unitario Total H-94-12"}</definedName>
    <definedName name="ITEM" localSheetId="7">#REF!</definedName>
    <definedName name="ITEM" localSheetId="8">#REF!</definedName>
    <definedName name="ITEM">#REF!</definedName>
    <definedName name="JEE_" localSheetId="7">#REF!</definedName>
    <definedName name="JEE_" localSheetId="8">#REF!</definedName>
    <definedName name="JEE_">#REF!</definedName>
    <definedName name="JEEEP" localSheetId="7">#REF!</definedName>
    <definedName name="JEEEP" localSheetId="8">#REF!</definedName>
    <definedName name="JEEEP">#REF!</definedName>
    <definedName name="JETA_" localSheetId="7">#REF!</definedName>
    <definedName name="JETA_" localSheetId="8">#REF!</definedName>
    <definedName name="JETA_">#REF!</definedName>
    <definedName name="JETB_" localSheetId="7">#REF!</definedName>
    <definedName name="JETB_" localSheetId="8">#REF!</definedName>
    <definedName name="JETB_">#REF!</definedName>
    <definedName name="JSALRIOS" localSheetId="7">#REF!</definedName>
    <definedName name="JSALRIOS" localSheetId="8">#REF!</definedName>
    <definedName name="JSALRIOS">#REF!</definedName>
    <definedName name="JUBILADOS" localSheetId="7">#REF!</definedName>
    <definedName name="JUBILADOS" localSheetId="8">#REF!</definedName>
    <definedName name="JUBILADOS">#REF!</definedName>
    <definedName name="JUBILADOS1" localSheetId="7">#REF!</definedName>
    <definedName name="JUBILADOS1" localSheetId="8">#REF!</definedName>
    <definedName name="JUBILADOS1">#REF!</definedName>
    <definedName name="LPGA_" localSheetId="7">#REF!</definedName>
    <definedName name="LPGA_" localSheetId="8">#REF!</definedName>
    <definedName name="LPGA_">#REF!</definedName>
    <definedName name="LPGB_" localSheetId="7">#REF!</definedName>
    <definedName name="LPGB_" localSheetId="8">#REF!</definedName>
    <definedName name="LPGB_">#REF!</definedName>
    <definedName name="Maestro" localSheetId="7">#REF!</definedName>
    <definedName name="Maestro" localSheetId="8">#REF!</definedName>
    <definedName name="Maestro">#REF!</definedName>
    <definedName name="MANO" localSheetId="7">#REF!</definedName>
    <definedName name="MANO" localSheetId="8">#REF!</definedName>
    <definedName name="MANO">#REF!</definedName>
    <definedName name="MARGEN1" localSheetId="7">#REF!</definedName>
    <definedName name="MARGEN1" localSheetId="8">#REF!</definedName>
    <definedName name="MARGEN1">#REF!</definedName>
    <definedName name="MARGEN2" localSheetId="7">#REF!</definedName>
    <definedName name="MARGEN2" localSheetId="8">#REF!</definedName>
    <definedName name="MARGEN2">#REF!</definedName>
    <definedName name="MATERIALES" localSheetId="7">#REF!</definedName>
    <definedName name="MATERIALES" localSheetId="8">#REF!</definedName>
    <definedName name="MATERIALES">#REF!</definedName>
    <definedName name="mem" hidden="1">{#N/A,#N/A,FALSE,"Costos Productos 6A";#N/A,#N/A,FALSE,"Costo Unitario Total H-94-12"}</definedName>
    <definedName name="memorias" hidden="1">{#N/A,#N/A,FALSE,"CIBHA05A";#N/A,#N/A,FALSE,"CIBHA05B"}</definedName>
    <definedName name="MEMPYGH" hidden="1">{#N/A,#N/A,FALSE,"Costos Productos 6A";#N/A,#N/A,FALSE,"Costo Unitario Total H-94-12"}</definedName>
    <definedName name="MEMPYGHIS" hidden="1">{#N/A,#N/A,FALSE,"VOL695";#N/A,#N/A,FALSE,"anexo1";#N/A,#N/A,FALSE,"anexo2";#N/A,#N/A,FALSE,"anexo3";#N/A,#N/A,FALSE,"anexo4";#N/A,#N/A,FALSE,"anexo5a";#N/A,#N/A,FALSE,"anexo5b";#N/A,#N/A,FALSE,"anexo6a";#N/A,#N/A,FALSE,"anexo6a";#N/A,#N/A,FALSE,"anexo6c";#N/A,#N/A,FALSE,"anexo7a";#N/A,#N/A,FALSE,"anexo7b";#N/A,#N/A,FALSE,"anexo7c"}</definedName>
    <definedName name="MES" localSheetId="7">#REF!</definedName>
    <definedName name="MES" localSheetId="8">#REF!</definedName>
    <definedName name="MES">#REF!</definedName>
    <definedName name="MLKJ" hidden="1">{#N/A,#N/A,FALSE,"Costos Productos 6A";#N/A,#N/A,FALSE,"Costo Unitario Total H-94-12"}</definedName>
    <definedName name="NAARB" localSheetId="7">#REF!</definedName>
    <definedName name="NAARB" localSheetId="8">#REF!</definedName>
    <definedName name="NAARB">#REF!</definedName>
    <definedName name="NACC" localSheetId="7">#REF!</definedName>
    <definedName name="NACC" localSheetId="8">#REF!</definedName>
    <definedName name="NACC">#REF!</definedName>
    <definedName name="NACEB" localSheetId="7">#REF!</definedName>
    <definedName name="NACEB" localSheetId="8">#REF!</definedName>
    <definedName name="NACEB">#REF!</definedName>
    <definedName name="NACPA" localSheetId="7">#REF!</definedName>
    <definedName name="NACPA" localSheetId="8">#REF!</definedName>
    <definedName name="NACPA">#REF!</definedName>
    <definedName name="NACPB" localSheetId="7">#REF!</definedName>
    <definedName name="NACPB" localSheetId="8">#REF!</definedName>
    <definedName name="NACPB">#REF!</definedName>
    <definedName name="NALC" localSheetId="7">#REF!</definedName>
    <definedName name="NALC" localSheetId="8">#REF!</definedName>
    <definedName name="NALC">#REF!</definedName>
    <definedName name="NARMA" localSheetId="7">#REF!</definedName>
    <definedName name="NARMA" localSheetId="8">#REF!</definedName>
    <definedName name="NARMA">#REF!</definedName>
    <definedName name="NASC" localSheetId="7">#REF!</definedName>
    <definedName name="NASC" localSheetId="8">#REF!</definedName>
    <definedName name="NASC">#REF!</definedName>
    <definedName name="NASFA" localSheetId="7">#REF!</definedName>
    <definedName name="NASFA" localSheetId="8">#REF!</definedName>
    <definedName name="NASFA">#REF!</definedName>
    <definedName name="NASFB" localSheetId="7">#REF!</definedName>
    <definedName name="NASFB" localSheetId="8">#REF!</definedName>
    <definedName name="NASFB">#REF!</definedName>
    <definedName name="NAVGA" localSheetId="7">#REF!</definedName>
    <definedName name="NAVGA" localSheetId="8">#REF!</definedName>
    <definedName name="NAVGA">#REF!</definedName>
    <definedName name="NBEC" localSheetId="7">#REF!</definedName>
    <definedName name="NBEC" localSheetId="8">#REF!</definedName>
    <definedName name="NBEC">#REF!</definedName>
    <definedName name="NBEIA" localSheetId="7">#REF!</definedName>
    <definedName name="NBEIA" localSheetId="8">#REF!</definedName>
    <definedName name="NBEIA">#REF!</definedName>
    <definedName name="NBEN" localSheetId="7">#REF!</definedName>
    <definedName name="NBEN" localSheetId="8">#REF!</definedName>
    <definedName name="NBEN">#REF!</definedName>
    <definedName name="NBENE" localSheetId="7">#REF!</definedName>
    <definedName name="NBENE" localSheetId="8">#REF!</definedName>
    <definedName name="NBENE">#REF!</definedName>
    <definedName name="NBMC" localSheetId="7">#REF!</definedName>
    <definedName name="NBMC" localSheetId="8">#REF!</definedName>
    <definedName name="NBMC">#REF!</definedName>
    <definedName name="NBNPA" localSheetId="7">#REF!</definedName>
    <definedName name="NBNPA" localSheetId="8">#REF!</definedName>
    <definedName name="NBNPA">#REF!</definedName>
    <definedName name="NBPP" localSheetId="7">#REF!</definedName>
    <definedName name="NBPP" localSheetId="8">#REF!</definedName>
    <definedName name="NBPP">#REF!</definedName>
    <definedName name="NCCC" localSheetId="7">#REF!</definedName>
    <definedName name="NCCC" localSheetId="8">#REF!</definedName>
    <definedName name="NCCC">#REF!</definedName>
    <definedName name="NCCX" localSheetId="7">#REF!</definedName>
    <definedName name="NCCX" localSheetId="8">#REF!</definedName>
    <definedName name="NCCX">#REF!</definedName>
    <definedName name="NCCXE" localSheetId="7">#REF!</definedName>
    <definedName name="NCCXE" localSheetId="8">#REF!</definedName>
    <definedName name="NCCXE">#REF!</definedName>
    <definedName name="NCDNI" localSheetId="7">#REF!</definedName>
    <definedName name="NCDNI" localSheetId="8">#REF!</definedName>
    <definedName name="NCDNI">#REF!</definedName>
    <definedName name="NCLE" localSheetId="7">#REF!</definedName>
    <definedName name="NCLE" localSheetId="8">#REF!</definedName>
    <definedName name="NCLE">#REF!</definedName>
    <definedName name="NCOEB" localSheetId="7">#REF!</definedName>
    <definedName name="NCOEB" localSheetId="8">#REF!</definedName>
    <definedName name="NCOEB">#REF!</definedName>
    <definedName name="NCOK" localSheetId="7">#REF!</definedName>
    <definedName name="NCOK" localSheetId="8">#REF!</definedName>
    <definedName name="NCOK">#REF!</definedName>
    <definedName name="NCOPA" localSheetId="7">#REF!</definedName>
    <definedName name="NCOPA" localSheetId="8">#REF!</definedName>
    <definedName name="NCOPA">#REF!</definedName>
    <definedName name="NCPP" localSheetId="7">#REF!</definedName>
    <definedName name="NCPP" localSheetId="8">#REF!</definedName>
    <definedName name="NCPP">#REF!</definedName>
    <definedName name="NDIS" localSheetId="7">#REF!</definedName>
    <definedName name="NDIS" localSheetId="8">#REF!</definedName>
    <definedName name="NDIS">#REF!</definedName>
    <definedName name="NGAC" localSheetId="7">#REF!</definedName>
    <definedName name="NGAC" localSheetId="8">#REF!</definedName>
    <definedName name="NGAC">#REF!</definedName>
    <definedName name="NGLPE" localSheetId="7">#REF!</definedName>
    <definedName name="NGLPE" localSheetId="8">#REF!</definedName>
    <definedName name="NGLPE">#REF!</definedName>
    <definedName name="NGLXE" localSheetId="7">#REF!</definedName>
    <definedName name="NGLXE" localSheetId="8">#REF!</definedName>
    <definedName name="NGLXE">#REF!</definedName>
    <definedName name="NGMEA" localSheetId="7">#REF!</definedName>
    <definedName name="NGMEA" localSheetId="8">#REF!</definedName>
    <definedName name="NGMEA">#REF!</definedName>
    <definedName name="NGMEB" localSheetId="7">#REF!</definedName>
    <definedName name="NGMEB" localSheetId="8">#REF!</definedName>
    <definedName name="NGMEB">#REF!</definedName>
    <definedName name="NGMRA" localSheetId="7">#REF!</definedName>
    <definedName name="NGMRA" localSheetId="8">#REF!</definedName>
    <definedName name="NGMRA">#REF!</definedName>
    <definedName name="NGMRAO" localSheetId="7">#REF!</definedName>
    <definedName name="NGMRAO" localSheetId="8">#REF!</definedName>
    <definedName name="NGMRAO">#REF!</definedName>
    <definedName name="NGMRB" localSheetId="7">#REF!</definedName>
    <definedName name="NGMRB" localSheetId="8">#REF!</definedName>
    <definedName name="NGMRB">#REF!</definedName>
    <definedName name="NGMRBO" localSheetId="7">#REF!</definedName>
    <definedName name="NGMRBO" localSheetId="8">#REF!</definedName>
    <definedName name="NGMRBO">#REF!</definedName>
    <definedName name="NGMRO" localSheetId="7">#REF!</definedName>
    <definedName name="NGMRO" localSheetId="8">#REF!</definedName>
    <definedName name="NGMRO">#REF!</definedName>
    <definedName name="NGOEB" localSheetId="7">#REF!</definedName>
    <definedName name="NGOEB" localSheetId="8">#REF!</definedName>
    <definedName name="NGOEB">#REF!</definedName>
    <definedName name="NHEX" localSheetId="7">#REF!</definedName>
    <definedName name="NHEX" localSheetId="8">#REF!</definedName>
    <definedName name="NHEX">#REF!</definedName>
    <definedName name="NJEC" localSheetId="7">#REF!</definedName>
    <definedName name="NJEC" localSheetId="8">#REF!</definedName>
    <definedName name="NJEC">#REF!</definedName>
    <definedName name="NJEE" localSheetId="7">#REF!</definedName>
    <definedName name="NJEE" localSheetId="8">#REF!</definedName>
    <definedName name="NJEE">#REF!</definedName>
    <definedName name="NJETA" localSheetId="7">#REF!</definedName>
    <definedName name="NJETA" localSheetId="8">#REF!</definedName>
    <definedName name="NJETA">#REF!</definedName>
    <definedName name="NJETB" localSheetId="7">#REF!</definedName>
    <definedName name="NJETB" localSheetId="8">#REF!</definedName>
    <definedName name="NJETB">#REF!</definedName>
    <definedName name="NLPGA" localSheetId="7">#REF!</definedName>
    <definedName name="NLPGA" localSheetId="8">#REF!</definedName>
    <definedName name="NLPGA">#REF!</definedName>
    <definedName name="NLPGB" localSheetId="7">#REF!</definedName>
    <definedName name="NLPGB" localSheetId="8">#REF!</definedName>
    <definedName name="NLPGB">#REF!</definedName>
    <definedName name="NNVGA" localSheetId="7">#REF!</definedName>
    <definedName name="NNVGA" localSheetId="8">#REF!</definedName>
    <definedName name="NNVGA">#REF!</definedName>
    <definedName name="NNVIB" localSheetId="7">#REF!</definedName>
    <definedName name="NNVIB" localSheetId="8">#REF!</definedName>
    <definedName name="NNVIB">#REF!</definedName>
    <definedName name="noemi" hidden="1">{#N/A,#N/A,FALSE,"Costos Productos 6A";#N/A,#N/A,FALSE,"Costo Unitario Total H-94-12"}</definedName>
    <definedName name="NPRPB" localSheetId="7">#REF!</definedName>
    <definedName name="NPRPB" localSheetId="8">#REF!</definedName>
    <definedName name="NPRPB">#REF!</definedName>
    <definedName name="NPRPI" localSheetId="7">#REF!</definedName>
    <definedName name="NPRPI" localSheetId="8">#REF!</definedName>
    <definedName name="NPRPI">#REF!</definedName>
    <definedName name="NQUC" localSheetId="7">#REF!</definedName>
    <definedName name="NQUC" localSheetId="8">#REF!</definedName>
    <definedName name="NQUC">#REF!</definedName>
    <definedName name="NQUEA" localSheetId="7">#REF!</definedName>
    <definedName name="NQUEA" localSheetId="8">#REF!</definedName>
    <definedName name="NQUEA">#REF!</definedName>
    <definedName name="NQUEB" localSheetId="7">#REF!</definedName>
    <definedName name="NQUEB" localSheetId="8">#REF!</definedName>
    <definedName name="NQUEB">#REF!</definedName>
    <definedName name="NSULA" localSheetId="7">#REF!</definedName>
    <definedName name="NSULA" localSheetId="8">#REF!</definedName>
    <definedName name="NSULA">#REF!</definedName>
    <definedName name="NSULB" localSheetId="7">#REF!</definedName>
    <definedName name="NSULB" localSheetId="8">#REF!</definedName>
    <definedName name="NSULB">#REF!</definedName>
    <definedName name="NTOL" localSheetId="7">#REF!</definedName>
    <definedName name="NTOL" localSheetId="8">#REF!</definedName>
    <definedName name="NTOL">#REF!</definedName>
    <definedName name="NUEE" localSheetId="7">#REF!</definedName>
    <definedName name="NUEE" localSheetId="8">#REF!</definedName>
    <definedName name="NUEE">#REF!</definedName>
    <definedName name="Nueva" hidden="1">{#N/A,#N/A,FALSE,"a1";#N/A,#N/A,FALSE,"a2";#N/A,#N/A,FALSE,"a3";#N/A,#N/A,FALSE,"a4a";#N/A,#N/A,FALSE,"a4B";#N/A,#N/A,FALSE,"a4C";#N/A,#N/A,FALSE,"a4D";#N/A,#N/A,FALSE,"A5a ";#N/A,#N/A,FALSE,"A5b";#N/A,#N/A,FALSE,"A6A";#N/A,#N/A,FALSE,"A6B";#N/A,#N/A,FALSE,"A6C";#N/A,#N/A,FALSE,"A6D";#N/A,#N/A,FALSE,"INV"}</definedName>
    <definedName name="NVIB_" localSheetId="7">#REF!</definedName>
    <definedName name="NVIB_" localSheetId="8">#REF!</definedName>
    <definedName name="NVIB_">#REF!</definedName>
    <definedName name="NVIEP" localSheetId="7">#REF!</definedName>
    <definedName name="NVIEP" localSheetId="8">#REF!</definedName>
    <definedName name="NVIEP">#REF!</definedName>
    <definedName name="NVIRG" localSheetId="7">#REF!</definedName>
    <definedName name="NVIRG" localSheetId="8">#REF!</definedName>
    <definedName name="NVIRG">#REF!</definedName>
    <definedName name="NXIL" localSheetId="7">#REF!</definedName>
    <definedName name="NXIL" localSheetId="8">#REF!</definedName>
    <definedName name="NXIL">#REF!</definedName>
    <definedName name="NXILE" localSheetId="7">#REF!</definedName>
    <definedName name="NXILE" localSheetId="8">#REF!</definedName>
    <definedName name="NXILE">#REF!</definedName>
    <definedName name="Obrero" localSheetId="7">#REF!</definedName>
    <definedName name="Obrero" localSheetId="8">#REF!</definedName>
    <definedName name="Obrero">#REF!</definedName>
    <definedName name="OD" localSheetId="7">#REF!</definedName>
    <definedName name="OD" localSheetId="8">#REF!</definedName>
    <definedName name="OD">#REF!</definedName>
    <definedName name="Oficial" localSheetId="7">#REF!</definedName>
    <definedName name="Oficial" localSheetId="8">#REF!</definedName>
    <definedName name="Oficial">#REF!</definedName>
    <definedName name="P_Empresa" localSheetId="7">#REF!</definedName>
    <definedName name="P_Empresa" localSheetId="8">#REF!</definedName>
    <definedName name="P_Empresa">#REF!</definedName>
    <definedName name="P_Macro" localSheetId="7">#REF!</definedName>
    <definedName name="P_Macro" localSheetId="8">#REF!</definedName>
    <definedName name="P_Macro">#REF!</definedName>
    <definedName name="PCCION1997" localSheetId="7">#REF!</definedName>
    <definedName name="PCCION1997" localSheetId="8">#REF!</definedName>
    <definedName name="PCCION1997">#REF!</definedName>
    <definedName name="PCCION1998" localSheetId="7">#REF!</definedName>
    <definedName name="PCCION1998" localSheetId="8">#REF!</definedName>
    <definedName name="PCCION1998">#REF!</definedName>
    <definedName name="PCCION1999" localSheetId="7">#REF!</definedName>
    <definedName name="PCCION1999" localSheetId="8">#REF!</definedName>
    <definedName name="PCCION1999">#REF!</definedName>
    <definedName name="PCCION2000" localSheetId="7">#REF!</definedName>
    <definedName name="PCCION2000" localSheetId="8">#REF!</definedName>
    <definedName name="PCCION2000">#REF!</definedName>
    <definedName name="PCCION2001" localSheetId="7">#REF!</definedName>
    <definedName name="PCCION2001" localSheetId="8">#REF!</definedName>
    <definedName name="PCCION2001">#REF!</definedName>
    <definedName name="PCCION2002" localSheetId="7">#REF!</definedName>
    <definedName name="PCCION2002" localSheetId="8">#REF!</definedName>
    <definedName name="PCCION2002">#REF!</definedName>
    <definedName name="PCCION2003" localSheetId="7">#REF!</definedName>
    <definedName name="PCCION2003" localSheetId="8">#REF!</definedName>
    <definedName name="PCCION2003">#REF!</definedName>
    <definedName name="PERSONAL" localSheetId="7">#REF!</definedName>
    <definedName name="PERSONAL" localSheetId="8">#REF!</definedName>
    <definedName name="PERSONAL">#REF!</definedName>
    <definedName name="PERSONAL1" localSheetId="7">#REF!</definedName>
    <definedName name="PERSONAL1" localSheetId="8">#REF!</definedName>
    <definedName name="PERSONAL1">#REF!</definedName>
    <definedName name="PESO" localSheetId="7">#REF!</definedName>
    <definedName name="PESO" localSheetId="8">#REF!</definedName>
    <definedName name="PESO">#REF!</definedName>
    <definedName name="PPT" localSheetId="7" hidden="1">#REF!</definedName>
    <definedName name="PPT" localSheetId="8" hidden="1">#REF!</definedName>
    <definedName name="PPT" hidden="1">#REF!</definedName>
    <definedName name="PRPB_" localSheetId="7">#REF!</definedName>
    <definedName name="PRPB_" localSheetId="8">#REF!</definedName>
    <definedName name="PRPB_">#REF!</definedName>
    <definedName name="PRPI_" localSheetId="7">#REF!</definedName>
    <definedName name="PRPI_" localSheetId="8">#REF!</definedName>
    <definedName name="PRPI_">#REF!</definedName>
    <definedName name="PYF100_1" localSheetId="7">#REF!</definedName>
    <definedName name="PYF100_1" localSheetId="8">#REF!</definedName>
    <definedName name="PYF100_1">#REF!</definedName>
    <definedName name="PYF100_2" localSheetId="7">#REF!</definedName>
    <definedName name="PYF100_2" localSheetId="8">#REF!</definedName>
    <definedName name="PYF100_2">#REF!</definedName>
    <definedName name="pyg" hidden="1">{#N/A,#N/A,FALSE,"Costos Productos 6A";#N/A,#N/A,FALSE,"Costo Unitario Total H-94-12"}</definedName>
    <definedName name="PYGAJ" hidden="1">{#N/A,#N/A,FALSE,"VOL695";#N/A,#N/A,FALSE,"anexo1";#N/A,#N/A,FALSE,"anexo2";#N/A,#N/A,FALSE,"anexo3";#N/A,#N/A,FALSE,"anexo4";#N/A,#N/A,FALSE,"anexo5a";#N/A,#N/A,FALSE,"anexo5b";#N/A,#N/A,FALSE,"anexo6a";#N/A,#N/A,FALSE,"anexo6a";#N/A,#N/A,FALSE,"anexo6c";#N/A,#N/A,FALSE,"anexo7a";#N/A,#N/A,FALSE,"anexo7b";#N/A,#N/A,FALSE,"anexo7c"}</definedName>
    <definedName name="PYGCON" hidden="1">{#N/A,#N/A,FALSE,"Costos Productos 6A";#N/A,#N/A,FALSE,"Costo Unitario Total H-94-12"}</definedName>
    <definedName name="PYGCONTABLE" hidden="1">{#N/A,#N/A,FALSE,"Costos Productos 6A";#N/A,#N/A,FALSE,"Costo Unitario Total H-94-12"}</definedName>
    <definedName name="PYGCONTBLCRUDO" hidden="1">{#N/A,#N/A,FALSE,"Costos Productos 6A";#N/A,#N/A,FALSE,"Costo Unitario Total H-94-12"}</definedName>
    <definedName name="PYGCONTPTO" hidden="1">{#N/A,#N/A,FALSE,"Costos Productos 6A";#N/A,#N/A,FALSE,"Costo Unitario Total H-94-12"}</definedName>
    <definedName name="PYGGRCAJ" hidden="1">{#N/A,#N/A,FALSE,"Costos Productos 6A";#N/A,#N/A,FALSE,"Costo Unitario Total H-94-12"}</definedName>
    <definedName name="PYGHGRC" hidden="1">{#N/A,#N/A,FALSE,"Costos Productos 6A";#N/A,#N/A,FALSE,"Costo Unitario Total H-94-12"}</definedName>
    <definedName name="PYGRC" hidden="1">{#N/A,#N/A,FALSE,"VOL695";#N/A,#N/A,FALSE,"anexo1";#N/A,#N/A,FALSE,"anexo2";#N/A,#N/A,FALSE,"anexo3";#N/A,#N/A,FALSE,"anexo4";#N/A,#N/A,FALSE,"anexo5a";#N/A,#N/A,FALSE,"anexo5b";#N/A,#N/A,FALSE,"anexo6a";#N/A,#N/A,FALSE,"anexo6a";#N/A,#N/A,FALSE,"anexo6c";#N/A,#N/A,FALSE,"anexo7a";#N/A,#N/A,FALSE,"anexo7b";#N/A,#N/A,FALSE,"anexo7c"}</definedName>
    <definedName name="QE" hidden="1">{#N/A,#N/A,FALSE,"Costos Productos 6A";#N/A,#N/A,FALSE,"Costo Unitario Total H-94-12"}</definedName>
    <definedName name="QR" hidden="1">{#N/A,#N/A,FALSE,"Costos Productos 6A";#N/A,#N/A,FALSE,"Costo Unitario Total H-94-12"}</definedName>
    <definedName name="QT" hidden="1">{#N/A,#N/A,FALSE,"Costos Productos 6A";#N/A,#N/A,FALSE,"Costo Unitario Total H-94-12"}</definedName>
    <definedName name="QU" hidden="1">{#N/A,#N/A,FALSE,"Costos Productos 6A";#N/A,#N/A,FALSE,"Costo Unitario Total H-94-12"}</definedName>
    <definedName name="QUEA_" localSheetId="7">#REF!</definedName>
    <definedName name="QUEA_" localSheetId="8">#REF!</definedName>
    <definedName name="QUEA_">#REF!</definedName>
    <definedName name="QUEB_" localSheetId="7">#REF!</definedName>
    <definedName name="QUEB_" localSheetId="8">#REF!</definedName>
    <definedName name="QUEB_">#REF!</definedName>
    <definedName name="QW" hidden="1">{#N/A,#N/A,FALSE,"Costos Productos 6A";#N/A,#N/A,FALSE,"Costo Unitario Total H-94-12"}</definedName>
    <definedName name="RANGO" localSheetId="7">#REF!</definedName>
    <definedName name="RANGO" localSheetId="8">#REF!</definedName>
    <definedName name="RANGO">#REF!</definedName>
    <definedName name="rango1" localSheetId="7">#REF!</definedName>
    <definedName name="rango1" localSheetId="8">#REF!</definedName>
    <definedName name="rango1">#REF!</definedName>
    <definedName name="rango2" localSheetId="7">#REF!</definedName>
    <definedName name="rango2" localSheetId="8">#REF!</definedName>
    <definedName name="rango2">#REF!</definedName>
    <definedName name="RANGOV" localSheetId="7">#REF!</definedName>
    <definedName name="RANGOV" localSheetId="8">#REF!</definedName>
    <definedName name="RANGOV">#REF!</definedName>
    <definedName name="RANGOV1" localSheetId="7">#REF!</definedName>
    <definedName name="RANGOV1" localSheetId="8">#REF!</definedName>
    <definedName name="RANGOV1">#REF!</definedName>
    <definedName name="RECURSOS" localSheetId="7">#REF!</definedName>
    <definedName name="RECURSOS" localSheetId="8">#REF!</definedName>
    <definedName name="RECURSOS">#REF!</definedName>
    <definedName name="RECURSOS1" localSheetId="7">#REF!</definedName>
    <definedName name="RECURSOS1" localSheetId="8">#REF!</definedName>
    <definedName name="RECURSOS1">#REF!</definedName>
    <definedName name="REG" localSheetId="7">#REF!</definedName>
    <definedName name="REG" localSheetId="8">#REF!</definedName>
    <definedName name="REG">#REF!</definedName>
    <definedName name="REGULAR" localSheetId="7">#REF!</definedName>
    <definedName name="REGULAR" localSheetId="8">#REF!</definedName>
    <definedName name="REGULAR">#REF!</definedName>
    <definedName name="repos" localSheetId="7">#REF!</definedName>
    <definedName name="repos" localSheetId="8">#REF!</definedName>
    <definedName name="repos">#REF!</definedName>
    <definedName name="reposicion" localSheetId="7">#REF!</definedName>
    <definedName name="reposicion" localSheetId="8">#REF!</definedName>
    <definedName name="reposicion">#REF!</definedName>
    <definedName name="RESP" localSheetId="7">#REF!</definedName>
    <definedName name="RESP" localSheetId="8">#REF!</definedName>
    <definedName name="RESP">#REF!</definedName>
    <definedName name="Resultados" localSheetId="7">#REF!</definedName>
    <definedName name="Resultados" localSheetId="8">#REF!</definedName>
    <definedName name="Resultados">#REF!</definedName>
    <definedName name="resumen" localSheetId="7">#REF!</definedName>
    <definedName name="resumen" localSheetId="8">#REF!</definedName>
    <definedName name="resumen">#REF!</definedName>
    <definedName name="RESUMEN_ESCENARIO_POR_NEGOCIO__Cifras_monetarias_en_US_M2000">"Resultados"</definedName>
    <definedName name="RiskAfterRecalcMacro" hidden="1">""</definedName>
    <definedName name="RiskAfterSimMacro" hidden="1">""</definedName>
    <definedName name="riskATSSboxGraph" hidden="1">FALSE</definedName>
    <definedName name="riskATSSincludeSimtables" hidden="1">TRUE</definedName>
    <definedName name="riskATSSinputsGraphs" hidden="1">FALSE</definedName>
    <definedName name="riskATSSoutputStatistic" hidden="1">3</definedName>
    <definedName name="riskATSSpercentChangeGraph" hidden="1">TRUE</definedName>
    <definedName name="riskATSSpercentileGraph" hidden="1">TRUE</definedName>
    <definedName name="riskATSSpercentileValue" hidden="1">0.5</definedName>
    <definedName name="riskATSSprintReport" hidden="1">FALSE</definedName>
    <definedName name="riskATSSreportsInActiveBook" hidden="1">FALSE</definedName>
    <definedName name="riskATSSreportsSelected" hidden="1">TRUE</definedName>
    <definedName name="riskATSSsummaryReport" hidden="1">TRUE</definedName>
    <definedName name="riskATSStornadoGraph" hidden="1">TRUE</definedName>
    <definedName name="riskATSTbaselineRequested" hidden="1">TRUE</definedName>
    <definedName name="riskATSTboxGraph" hidden="1">TRUE</definedName>
    <definedName name="riskATSTcomparisonGraph" hidden="1">TRUE</definedName>
    <definedName name="riskATSThistogramGraph" hidden="1">FALSE</definedName>
    <definedName name="riskATSToutputStatistic" hidden="1">4</definedName>
    <definedName name="riskATSTprintReport" hidden="1">FALSE</definedName>
    <definedName name="riskATSTreportsInActiveBook" hidden="1">FALSE</definedName>
    <definedName name="riskATSTreportsSelected" hidden="1">TRUE</definedName>
    <definedName name="riskATSTsequentialStress" hidden="1">TRUE</definedName>
    <definedName name="riskATSTsummaryReport" hidden="1">TRUE</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ff" localSheetId="7">#REF!</definedName>
    <definedName name="rvff" localSheetId="8">#REF!</definedName>
    <definedName name="rvff">#REF!</definedName>
    <definedName name="s" hidden="1">{#N/A,#N/A,FALSE,"CIBHA05A";#N/A,#N/A,FALSE,"CIBHA05B"}</definedName>
    <definedName name="SALARIOS" localSheetId="7">#REF!</definedName>
    <definedName name="SALARIOS" localSheetId="8">#REF!</definedName>
    <definedName name="SALARIOS">#REF!</definedName>
    <definedName name="SALARIOS1" localSheetId="7">#REF!</definedName>
    <definedName name="SALARIOS1" localSheetId="8">#REF!</definedName>
    <definedName name="SALARIOS1">#REF!</definedName>
    <definedName name="SELECCIÓN" localSheetId="7">#REF!</definedName>
    <definedName name="SELECCIÓN" localSheetId="8">#REF!</definedName>
    <definedName name="SELECCIÓN">#REF!</definedName>
    <definedName name="SELECCIÓN1" localSheetId="7">#REF!</definedName>
    <definedName name="SELECCIÓN1" localSheetId="8">#REF!</definedName>
    <definedName name="SELECCIÓN1">#REF!</definedName>
    <definedName name="SERVICIOS1995" localSheetId="7">#REF!</definedName>
    <definedName name="SERVICIOS1995" localSheetId="8">#REF!</definedName>
    <definedName name="SERVICIOS1995">#REF!</definedName>
    <definedName name="SERVICIOS1997" localSheetId="7">#REF!</definedName>
    <definedName name="SERVICIOS1997" localSheetId="8">#REF!</definedName>
    <definedName name="SERVICIOS1997">#REF!</definedName>
    <definedName name="SERVICIOS1999" localSheetId="7">#REF!</definedName>
    <definedName name="SERVICIOS1999" localSheetId="8">#REF!</definedName>
    <definedName name="SERVICIOS1999">#REF!</definedName>
    <definedName name="SERVICIOS2000" localSheetId="7">#REF!</definedName>
    <definedName name="SERVICIOS2000" localSheetId="8">#REF!</definedName>
    <definedName name="SERVICIOS2000">#REF!</definedName>
    <definedName name="SERVICIOS2001" localSheetId="7">#REF!</definedName>
    <definedName name="SERVICIOS2001" localSheetId="8">#REF!</definedName>
    <definedName name="SERVICIOS2001">#REF!</definedName>
    <definedName name="SERVICIOS2003" localSheetId="7">#REF!</definedName>
    <definedName name="SERVICIOS2003" localSheetId="8">#REF!</definedName>
    <definedName name="SERVICIOS2003">#REF!</definedName>
    <definedName name="SINDICALES" localSheetId="7">#REF!</definedName>
    <definedName name="SINDICALES" localSheetId="8">#REF!</definedName>
    <definedName name="SINDICALES">#REF!</definedName>
    <definedName name="SINDICALES1" localSheetId="7">#REF!</definedName>
    <definedName name="SINDICALES1" localSheetId="8">#REF!</definedName>
    <definedName name="SINDICALES1">#REF!</definedName>
    <definedName name="SOL" localSheetId="7">#REF!</definedName>
    <definedName name="SOL" localSheetId="8">#REF!</definedName>
    <definedName name="SOL">#REF!</definedName>
    <definedName name="SORTAREA" localSheetId="7">#REF!</definedName>
    <definedName name="SORTAREA" localSheetId="8">#REF!</definedName>
    <definedName name="SORTAREA">#REF!</definedName>
    <definedName name="SS" hidden="1">{#N/A,#N/A,FALSE,"Costos Productos 6A";#N/A,#N/A,FALSE,"Costo Unitario Total H-94-12"}</definedName>
    <definedName name="SULA_" localSheetId="7">#REF!</definedName>
    <definedName name="SULA_" localSheetId="8">#REF!</definedName>
    <definedName name="SULA_">#REF!</definedName>
    <definedName name="SULB_" localSheetId="7">#REF!</definedName>
    <definedName name="SULB_" localSheetId="8">#REF!</definedName>
    <definedName name="SULB_">#REF!</definedName>
    <definedName name="TA_AJUS2" localSheetId="7">#REF!</definedName>
    <definedName name="TA_AJUS2" localSheetId="8">#REF!</definedName>
    <definedName name="TA_AJUS2">#REF!</definedName>
    <definedName name="TABLA_COMPARATIVA_DE_DIFERENCIAS_PROYECCION_DEL_2001" localSheetId="7">#REF!</definedName>
    <definedName name="TABLA_COMPARATIVA_DE_DIFERENCIAS_PROYECCION_DEL_2001" localSheetId="8">#REF!</definedName>
    <definedName name="TABLA_COMPARATIVA_DE_DIFERENCIAS_PROYECCION_DEL_2001">#REF!</definedName>
    <definedName name="TABLA7A" localSheetId="7">#REF!</definedName>
    <definedName name="TABLA7A" localSheetId="8">#REF!</definedName>
    <definedName name="TABLA7A">#REF!</definedName>
    <definedName name="tasa" localSheetId="7">#REF!</definedName>
    <definedName name="tasa" localSheetId="8">#REF!</definedName>
    <definedName name="tasa">#REF!</definedName>
    <definedName name="temporales" localSheetId="7">#REF!</definedName>
    <definedName name="temporales" localSheetId="8">#REF!</definedName>
    <definedName name="temporales">#REF!</definedName>
    <definedName name="TITLE" localSheetId="7">#REF!</definedName>
    <definedName name="TITLE" localSheetId="8">#REF!</definedName>
    <definedName name="TITLE">#REF!</definedName>
    <definedName name="TITU" localSheetId="7">#REF!</definedName>
    <definedName name="TITU" localSheetId="8">#REF!</definedName>
    <definedName name="TITU">#REF!</definedName>
    <definedName name="_xlnm.Print_Titles">#N/A</definedName>
    <definedName name="Todos" localSheetId="7">#REF!</definedName>
    <definedName name="Todos" localSheetId="8">#REF!</definedName>
    <definedName name="Todos">#REF!</definedName>
    <definedName name="TOLI_" localSheetId="7">#REF!</definedName>
    <definedName name="TOLI_" localSheetId="8">#REF!</definedName>
    <definedName name="TOLI_">#REF!</definedName>
    <definedName name="TOT" localSheetId="7">#REF!</definedName>
    <definedName name="TOT" localSheetId="8">#REF!</definedName>
    <definedName name="TOT">#REF!</definedName>
    <definedName name="TOTAL" localSheetId="7">#REF!</definedName>
    <definedName name="TOTAL" localSheetId="8">#REF!</definedName>
    <definedName name="TOTAL">#REF!</definedName>
    <definedName name="UEE_" localSheetId="7">#REF!</definedName>
    <definedName name="UEE_" localSheetId="8">#REF!</definedName>
    <definedName name="UEE_">#REF!</definedName>
    <definedName name="UNO" localSheetId="7">#REF!</definedName>
    <definedName name="UNO" localSheetId="8">#REF!</definedName>
    <definedName name="UNO">#REF!</definedName>
    <definedName name="usos" localSheetId="7">#REF!</definedName>
    <definedName name="usos" localSheetId="8">#REF!</definedName>
    <definedName name="usos">#REF!</definedName>
    <definedName name="VARIACION1" localSheetId="7">#REF!</definedName>
    <definedName name="VARIACION1" localSheetId="8">#REF!</definedName>
    <definedName name="VARIACION1">#REF!</definedName>
    <definedName name="VFF" localSheetId="7">#REF!</definedName>
    <definedName name="VFF" localSheetId="8">#REF!</definedName>
    <definedName name="VFF">#REF!</definedName>
    <definedName name="VIATICOS" localSheetId="7">#REF!</definedName>
    <definedName name="VIATICOS" localSheetId="8">#REF!</definedName>
    <definedName name="VIATICOS">#REF!</definedName>
    <definedName name="VIRG_" localSheetId="7">#REF!</definedName>
    <definedName name="VIRG_" localSheetId="8">#REF!</definedName>
    <definedName name="VIRG_">#REF!</definedName>
    <definedName name="VIT" localSheetId="7">#REF!</definedName>
    <definedName name="VIT" localSheetId="8">#REF!</definedName>
    <definedName name="VIT">#REF!</definedName>
    <definedName name="VRM" localSheetId="7">#REF!</definedName>
    <definedName name="VRM" localSheetId="8">#REF!</definedName>
    <definedName name="VRM">#REF!</definedName>
    <definedName name="vvvvvv" hidden="1">{#N/A,#N/A,FALSE,"Costos Productos 6A";#N/A,#N/A,FALSE,"Costo Unitario Total H-94-12"}</definedName>
    <definedName name="wrn.ANEXO1." hidden="1">{#N/A,#N/A,FALSE,"Costos Contables CIB A 12 1994";#N/A,#N/A,FALSE,"Cuadre Contab. y C. OP"}</definedName>
    <definedName name="wrn.anexo5." hidden="1">{#N/A,#N/A,FALSE,"CIBHA05A";#N/A,#N/A,FALSE,"CIBHA05B"}</definedName>
    <definedName name="wrn.anexo6." hidden="1">{#N/A,#N/A,FALSE,"Costos Productos 6A";#N/A,#N/A,FALSE,"Costo Unitario Total H-94-12"}</definedName>
    <definedName name="wrn.CAR." hidden="1">{#N/A,#N/A,FALSE,"a1";#N/A,#N/A,FALSE,"a2";#N/A,#N/A,FALSE,"a3";#N/A,#N/A,FALSE,"a4a";#N/A,#N/A,FALSE,"a4B";#N/A,#N/A,FALSE,"a4C";#N/A,#N/A,FALSE,"a4D";#N/A,#N/A,FALSE,"A5a ";#N/A,#N/A,FALSE,"A5b";#N/A,#N/A,FALSE,"A6A";#N/A,#N/A,FALSE,"A6B";#N/A,#N/A,FALSE,"A6C";#N/A,#N/A,FALSE,"A6D";#N/A,#N/A,FALSE,"INV"}</definedName>
    <definedName name="wrn.CIB." hidden="1">{#N/A,#N/A,FALSE,"A1";#N/A,#N/A,FALSE,"A2";#N/A,#N/A,FALSE,"A3";#N/A,#N/A,FALSE,"A4";#N/A,#N/A,FALSE,"a4a";#N/A,#N/A,FALSE,"a4B";#N/A,#N/A,FALSE,"a4C";#N/A,#N/A,FALSE,"A5A";#N/A,#N/A,FALSE,"A5B";#N/A,#N/A,FALSE,"F1F2";#N/A,#N/A,FALSE,"MP";#N/A,#N/A,FALSE,"MP A PCTOS";#N/A,#N/A,FALSE,"A6A";#N/A,#N/A,FALSE,"A6C";#N/A,#N/A,FALSE,"REND";"CRUDOS",#N/A,FALSE,"INVENTARIO";"PRODUCTOS",#N/A,FALSE,"INVENTARIO"}</definedName>
    <definedName name="wrn.INFOCIB." hidden="1">{#N/A,#N/A,FALSE,"VOL695";#N/A,#N/A,FALSE,"anexo1";#N/A,#N/A,FALSE,"anexo2";#N/A,#N/A,FALSE,"anexo3";#N/A,#N/A,FALSE,"anexo4";#N/A,#N/A,FALSE,"anexo5a";#N/A,#N/A,FALSE,"anexo5b";#N/A,#N/A,FALSE,"anexo6a";#N/A,#N/A,FALSE,"anexo6a";#N/A,#N/A,FALSE,"anexo6c";#N/A,#N/A,FALSE,"anexo7a";#N/A,#N/A,FALSE,"anexo7b";#N/A,#N/A,FALSE,"anexo7c"}</definedName>
    <definedName name="wwn.infocib" hidden="1">{#N/A,#N/A,FALSE,"VOL695";#N/A,#N/A,FALSE,"anexo1";#N/A,#N/A,FALSE,"anexo2";#N/A,#N/A,FALSE,"anexo3";#N/A,#N/A,FALSE,"anexo4";#N/A,#N/A,FALSE,"anexo5a";#N/A,#N/A,FALSE,"anexo5b";#N/A,#N/A,FALSE,"anexo6a";#N/A,#N/A,FALSE,"anexo6a";#N/A,#N/A,FALSE,"anexo6c";#N/A,#N/A,FALSE,"anexo7a";#N/A,#N/A,FALSE,"anexo7b";#N/A,#N/A,FALSE,"anexo7c"}</definedName>
    <definedName name="XAARB" localSheetId="7">#REF!</definedName>
    <definedName name="XAARB" localSheetId="8">#REF!</definedName>
    <definedName name="XAARB">#REF!</definedName>
    <definedName name="XACC" localSheetId="7">#REF!</definedName>
    <definedName name="XACC" localSheetId="8">#REF!</definedName>
    <definedName name="XACC">#REF!</definedName>
    <definedName name="XACEB" localSheetId="7">#REF!</definedName>
    <definedName name="XACEB" localSheetId="8">#REF!</definedName>
    <definedName name="XACEB">#REF!</definedName>
    <definedName name="XACPA" localSheetId="7">#REF!</definedName>
    <definedName name="XACPA" localSheetId="8">#REF!</definedName>
    <definedName name="XACPA">#REF!</definedName>
    <definedName name="XACPB" localSheetId="7">#REF!</definedName>
    <definedName name="XACPB" localSheetId="8">#REF!</definedName>
    <definedName name="XACPB">#REF!</definedName>
    <definedName name="XALC" localSheetId="7">#REF!</definedName>
    <definedName name="XALC" localSheetId="8">#REF!</definedName>
    <definedName name="XALC">#REF!</definedName>
    <definedName name="XARMA" localSheetId="7">#REF!</definedName>
    <definedName name="XARMA" localSheetId="8">#REF!</definedName>
    <definedName name="XARMA">#REF!</definedName>
    <definedName name="XASC" localSheetId="7">#REF!</definedName>
    <definedName name="XASC" localSheetId="8">#REF!</definedName>
    <definedName name="XASC">#REF!</definedName>
    <definedName name="XASFA" localSheetId="7">#REF!</definedName>
    <definedName name="XASFA" localSheetId="8">#REF!</definedName>
    <definedName name="XASFA">#REF!</definedName>
    <definedName name="XASFB" localSheetId="7">#REF!</definedName>
    <definedName name="XASFB" localSheetId="8">#REF!</definedName>
    <definedName name="XASFB">#REF!</definedName>
    <definedName name="XAVGA" localSheetId="7">#REF!</definedName>
    <definedName name="XAVGA" localSheetId="8">#REF!</definedName>
    <definedName name="XAVGA">#REF!</definedName>
    <definedName name="XBEC" localSheetId="7">#REF!</definedName>
    <definedName name="XBEC" localSheetId="8">#REF!</definedName>
    <definedName name="XBEC">#REF!</definedName>
    <definedName name="XBEIA" localSheetId="7">#REF!</definedName>
    <definedName name="XBEIA" localSheetId="8">#REF!</definedName>
    <definedName name="XBEIA">#REF!</definedName>
    <definedName name="XBEN" localSheetId="7">#REF!</definedName>
    <definedName name="XBEN" localSheetId="8">#REF!</definedName>
    <definedName name="XBEN">#REF!</definedName>
    <definedName name="XBENE" localSheetId="7">#REF!</definedName>
    <definedName name="XBENE" localSheetId="8">#REF!</definedName>
    <definedName name="XBENE">#REF!</definedName>
    <definedName name="XBMC" localSheetId="7">#REF!</definedName>
    <definedName name="XBMC" localSheetId="8">#REF!</definedName>
    <definedName name="XBMC">#REF!</definedName>
    <definedName name="XBNPA" localSheetId="7">#REF!</definedName>
    <definedName name="XBNPA" localSheetId="8">#REF!</definedName>
    <definedName name="XBNPA">#REF!</definedName>
    <definedName name="XBPP" localSheetId="7">#REF!</definedName>
    <definedName name="XBPP" localSheetId="8">#REF!</definedName>
    <definedName name="XBPP">#REF!</definedName>
    <definedName name="XCCC" localSheetId="7">#REF!</definedName>
    <definedName name="XCCC" localSheetId="8">#REF!</definedName>
    <definedName name="XCCC">#REF!</definedName>
    <definedName name="XCCX" localSheetId="7">#REF!</definedName>
    <definedName name="XCCX" localSheetId="8">#REF!</definedName>
    <definedName name="XCCX">#REF!</definedName>
    <definedName name="XCCXE" localSheetId="7">#REF!</definedName>
    <definedName name="XCCXE" localSheetId="8">#REF!</definedName>
    <definedName name="XCCXE">#REF!</definedName>
    <definedName name="XCDNI" localSheetId="7">#REF!</definedName>
    <definedName name="XCDNI" localSheetId="8">#REF!</definedName>
    <definedName name="XCDNI">#REF!</definedName>
    <definedName name="XCLE" localSheetId="7">#REF!</definedName>
    <definedName name="XCLE" localSheetId="8">#REF!</definedName>
    <definedName name="XCLE">#REF!</definedName>
    <definedName name="XCOEB" localSheetId="7">#REF!</definedName>
    <definedName name="XCOEB" localSheetId="8">#REF!</definedName>
    <definedName name="XCOEB">#REF!</definedName>
    <definedName name="XCOK" localSheetId="7">#REF!</definedName>
    <definedName name="XCOK" localSheetId="8">#REF!</definedName>
    <definedName name="XCOK">#REF!</definedName>
    <definedName name="XCOPA" localSheetId="7">#REF!</definedName>
    <definedName name="XCOPA" localSheetId="8">#REF!</definedName>
    <definedName name="XCOPA">#REF!</definedName>
    <definedName name="XCPP" localSheetId="7">#REF!</definedName>
    <definedName name="XCPP" localSheetId="8">#REF!</definedName>
    <definedName name="XCPP">#REF!</definedName>
    <definedName name="XDIS" localSheetId="7">#REF!</definedName>
    <definedName name="XDIS" localSheetId="8">#REF!</definedName>
    <definedName name="XDIS">#REF!</definedName>
    <definedName name="XGAC" localSheetId="7">#REF!</definedName>
    <definedName name="XGAC" localSheetId="8">#REF!</definedName>
    <definedName name="XGAC">#REF!</definedName>
    <definedName name="XGLPE" localSheetId="7">#REF!</definedName>
    <definedName name="XGLPE" localSheetId="8">#REF!</definedName>
    <definedName name="XGLPE">#REF!</definedName>
    <definedName name="XGLXE" localSheetId="7">#REF!</definedName>
    <definedName name="XGLXE" localSheetId="8">#REF!</definedName>
    <definedName name="XGLXE">#REF!</definedName>
    <definedName name="XGMEA" localSheetId="7">#REF!</definedName>
    <definedName name="XGMEA" localSheetId="8">#REF!</definedName>
    <definedName name="XGMEA">#REF!</definedName>
    <definedName name="XGMEB" localSheetId="7">#REF!</definedName>
    <definedName name="XGMEB" localSheetId="8">#REF!</definedName>
    <definedName name="XGMEB">#REF!</definedName>
    <definedName name="XGMRA" localSheetId="7">#REF!</definedName>
    <definedName name="XGMRA" localSheetId="8">#REF!</definedName>
    <definedName name="XGMRA">#REF!</definedName>
    <definedName name="XGMRAO" localSheetId="7">#REF!</definedName>
    <definedName name="XGMRAO" localSheetId="8">#REF!</definedName>
    <definedName name="XGMRAO">#REF!</definedName>
    <definedName name="XGMRB" localSheetId="7">#REF!</definedName>
    <definedName name="XGMRB" localSheetId="8">#REF!</definedName>
    <definedName name="XGMRB">#REF!</definedName>
    <definedName name="XGMRBO" localSheetId="7">#REF!</definedName>
    <definedName name="XGMRBO" localSheetId="8">#REF!</definedName>
    <definedName name="XGMRBO">#REF!</definedName>
    <definedName name="XGMRO" localSheetId="7">#REF!</definedName>
    <definedName name="XGMRO" localSheetId="8">#REF!</definedName>
    <definedName name="XGMRO">#REF!</definedName>
    <definedName name="XGOEB" localSheetId="7">#REF!</definedName>
    <definedName name="XGOEB" localSheetId="8">#REF!</definedName>
    <definedName name="XGOEB">#REF!</definedName>
    <definedName name="XHEX" localSheetId="7">#REF!</definedName>
    <definedName name="XHEX" localSheetId="8">#REF!</definedName>
    <definedName name="XHEX">#REF!</definedName>
    <definedName name="XIL_" localSheetId="7">#REF!</definedName>
    <definedName name="XIL_" localSheetId="8">#REF!</definedName>
    <definedName name="XIL_">#REF!</definedName>
    <definedName name="XILE_" localSheetId="7">#REF!</definedName>
    <definedName name="XILE_" localSheetId="8">#REF!</definedName>
    <definedName name="XILE_">#REF!</definedName>
    <definedName name="XJEC" localSheetId="7">#REF!</definedName>
    <definedName name="XJEC" localSheetId="8">#REF!</definedName>
    <definedName name="XJEC">#REF!</definedName>
    <definedName name="XJEE" localSheetId="7">#REF!</definedName>
    <definedName name="XJEE" localSheetId="8">#REF!</definedName>
    <definedName name="XJEE">#REF!</definedName>
    <definedName name="XJETA" localSheetId="7">#REF!</definedName>
    <definedName name="XJETA" localSheetId="8">#REF!</definedName>
    <definedName name="XJETA">#REF!</definedName>
    <definedName name="XJETB" localSheetId="7">#REF!</definedName>
    <definedName name="XJETB" localSheetId="8">#REF!</definedName>
    <definedName name="XJETB">#REF!</definedName>
    <definedName name="XLPGA" localSheetId="7">#REF!</definedName>
    <definedName name="XLPGA" localSheetId="8">#REF!</definedName>
    <definedName name="XLPGA">#REF!</definedName>
    <definedName name="XLPGB" localSheetId="7">#REF!</definedName>
    <definedName name="XLPGB" localSheetId="8">#REF!</definedName>
    <definedName name="XLPGB">#REF!</definedName>
    <definedName name="XNVGA" localSheetId="7">#REF!</definedName>
    <definedName name="XNVGA" localSheetId="8">#REF!</definedName>
    <definedName name="XNVGA">#REF!</definedName>
    <definedName name="XNVIB" localSheetId="7">#REF!</definedName>
    <definedName name="XNVIB" localSheetId="8">#REF!</definedName>
    <definedName name="XNVIB">#REF!</definedName>
    <definedName name="XPRPB" localSheetId="7">#REF!</definedName>
    <definedName name="XPRPB" localSheetId="8">#REF!</definedName>
    <definedName name="XPRPB">#REF!</definedName>
    <definedName name="XPRPI" localSheetId="7">#REF!</definedName>
    <definedName name="XPRPI" localSheetId="8">#REF!</definedName>
    <definedName name="XPRPI">#REF!</definedName>
    <definedName name="XQUC" localSheetId="7">#REF!</definedName>
    <definedName name="XQUC" localSheetId="8">#REF!</definedName>
    <definedName name="XQUC">#REF!</definedName>
    <definedName name="XQUEA" localSheetId="7">#REF!</definedName>
    <definedName name="XQUEA" localSheetId="8">#REF!</definedName>
    <definedName name="XQUEA">#REF!</definedName>
    <definedName name="XQUEB" localSheetId="7">#REF!</definedName>
    <definedName name="XQUEB" localSheetId="8">#REF!</definedName>
    <definedName name="XQUEB">#REF!</definedName>
    <definedName name="XSULA" localSheetId="7">#REF!</definedName>
    <definedName name="XSULA" localSheetId="8">#REF!</definedName>
    <definedName name="XSULA">#REF!</definedName>
    <definedName name="XSULB" localSheetId="7">#REF!</definedName>
    <definedName name="XSULB" localSheetId="8">#REF!</definedName>
    <definedName name="XSULB">#REF!</definedName>
    <definedName name="XTOL" localSheetId="7">#REF!</definedName>
    <definedName name="XTOL" localSheetId="8">#REF!</definedName>
    <definedName name="XTOL">#REF!</definedName>
    <definedName name="XUEE" localSheetId="7">#REF!</definedName>
    <definedName name="XUEE" localSheetId="8">#REF!</definedName>
    <definedName name="XUEE">#REF!</definedName>
    <definedName name="XVIRG" localSheetId="7">#REF!</definedName>
    <definedName name="XVIRG" localSheetId="8">#REF!</definedName>
    <definedName name="XVIRG">#REF!</definedName>
    <definedName name="XXIL" localSheetId="7">#REF!</definedName>
    <definedName name="XXIL" localSheetId="8">#REF!</definedName>
    <definedName name="XXIL">#REF!</definedName>
    <definedName name="XXILE" localSheetId="7">#REF!</definedName>
    <definedName name="XXILE" localSheetId="8">#REF!</definedName>
    <definedName name="XXILE">#REF!</definedName>
    <definedName name="xxx" hidden="1">{#N/A,#N/A,FALSE,"Costos Productos 6A";#N/A,#N/A,FALSE,"Costo Unitario Total H-94-12"}</definedName>
    <definedName name="XXXX" hidden="1">{#N/A,#N/A,FALSE,"CIBHA05A";#N/A,#N/A,FALSE,"CIBHA05B"}</definedName>
    <definedName name="xxxxx" hidden="1">{#N/A,#N/A,FALSE,"VOL695";#N/A,#N/A,FALSE,"anexo1";#N/A,#N/A,FALSE,"anexo2";#N/A,#N/A,FALSE,"anexo3";#N/A,#N/A,FALSE,"anexo4";#N/A,#N/A,FALSE,"anexo5a";#N/A,#N/A,FALSE,"anexo5b";#N/A,#N/A,FALSE,"anexo6a";#N/A,#N/A,FALSE,"anexo6a";#N/A,#N/A,FALSE,"anexo6c";#N/A,#N/A,FALSE,"anexo7a";#N/A,#N/A,FALSE,"anexo7b";#N/A,#N/A,FALSE,"anexo7c"}</definedName>
    <definedName name="yyyyy" hidden="1">{#N/A,#N/A,FALSE,"Costos Productos 6A";#N/A,#N/A,FALSE,"Costo Unitario Total H-94-12"}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1" l="1"/>
  <c r="E6" i="11"/>
  <c r="E8" i="11"/>
  <c r="E10" i="11" l="1"/>
  <c r="E776" i="11"/>
  <c r="E11" i="11"/>
  <c r="E19" i="11"/>
  <c r="B33" i="11"/>
  <c r="E829" i="11" l="1"/>
  <c r="F829" i="11" s="1"/>
  <c r="E828" i="11"/>
  <c r="F828" i="11" s="1"/>
  <c r="F827" i="11" l="1"/>
  <c r="C6" i="23"/>
  <c r="B6" i="23"/>
  <c r="C5" i="23"/>
  <c r="B5" i="23"/>
  <c r="E826" i="11" l="1"/>
  <c r="E825" i="11"/>
  <c r="E824" i="11"/>
  <c r="E823" i="11"/>
  <c r="E822" i="11"/>
  <c r="E821" i="11"/>
  <c r="E820" i="11"/>
  <c r="E819" i="11"/>
  <c r="E816" i="11"/>
  <c r="E814" i="11"/>
  <c r="E813" i="11"/>
  <c r="E812" i="11"/>
  <c r="E811" i="11"/>
  <c r="E810" i="11"/>
  <c r="E809" i="11"/>
  <c r="E808" i="11"/>
  <c r="E807" i="11"/>
  <c r="E805" i="11"/>
  <c r="E804" i="11"/>
  <c r="E803" i="11"/>
  <c r="E802" i="11"/>
  <c r="E801" i="11"/>
  <c r="E800" i="11"/>
  <c r="E799" i="11"/>
  <c r="E798" i="11"/>
  <c r="E797" i="11"/>
  <c r="E796" i="11"/>
  <c r="E795" i="11"/>
  <c r="E792" i="11"/>
  <c r="E791" i="11"/>
  <c r="E790" i="11"/>
  <c r="E789" i="11"/>
  <c r="E788" i="11"/>
  <c r="E787" i="11"/>
  <c r="E786" i="11"/>
  <c r="E785" i="11"/>
  <c r="E784" i="11"/>
  <c r="E783" i="11"/>
  <c r="E782" i="11"/>
  <c r="E781" i="11"/>
  <c r="E780" i="11"/>
  <c r="E779" i="11"/>
  <c r="E778" i="11"/>
  <c r="E777" i="11"/>
  <c r="E775" i="11"/>
  <c r="E773" i="11"/>
  <c r="E772" i="11"/>
  <c r="E771" i="11"/>
  <c r="E770" i="11"/>
  <c r="E769" i="11"/>
  <c r="E768" i="11"/>
  <c r="E767" i="11"/>
  <c r="E766" i="11"/>
  <c r="E763" i="11"/>
  <c r="E762" i="11"/>
  <c r="E760" i="11"/>
  <c r="E759" i="11"/>
  <c r="E758" i="11"/>
  <c r="E757" i="11"/>
  <c r="E756" i="11"/>
  <c r="E754" i="11"/>
  <c r="E753" i="11"/>
  <c r="E752" i="11"/>
  <c r="E751" i="11"/>
  <c r="E750" i="11"/>
  <c r="E749" i="11"/>
  <c r="E748" i="11"/>
  <c r="E747" i="11"/>
  <c r="E746" i="11"/>
  <c r="E745" i="11"/>
  <c r="E744" i="11"/>
  <c r="E743" i="11"/>
  <c r="E742" i="11"/>
  <c r="E741" i="11"/>
  <c r="E740" i="11"/>
  <c r="E739" i="11"/>
  <c r="E738" i="11"/>
  <c r="E737" i="11"/>
  <c r="E735" i="11"/>
  <c r="E734" i="11"/>
  <c r="E733" i="11"/>
  <c r="E732" i="11"/>
  <c r="E731" i="11"/>
  <c r="E730" i="11"/>
  <c r="E729" i="11"/>
  <c r="E728" i="11"/>
  <c r="E727" i="11"/>
  <c r="E726" i="11"/>
  <c r="E725" i="11"/>
  <c r="E724" i="11"/>
  <c r="E723" i="11"/>
  <c r="E722" i="11"/>
  <c r="E721" i="11"/>
  <c r="E720" i="11"/>
  <c r="E719" i="11"/>
  <c r="E718" i="11"/>
  <c r="E717" i="11"/>
  <c r="E715" i="11"/>
  <c r="E714" i="11"/>
  <c r="E713" i="11"/>
  <c r="E712" i="11"/>
  <c r="E711" i="11"/>
  <c r="E710" i="11"/>
  <c r="E709" i="11"/>
  <c r="E708" i="11"/>
  <c r="E707" i="11"/>
  <c r="E705" i="11"/>
  <c r="E704" i="11"/>
  <c r="E703" i="11"/>
  <c r="E702" i="11"/>
  <c r="E701" i="11"/>
  <c r="E700" i="11"/>
  <c r="E699" i="11"/>
  <c r="E698" i="11"/>
  <c r="E697" i="11"/>
  <c r="E696" i="11"/>
  <c r="E695" i="11"/>
  <c r="E694" i="11"/>
  <c r="E693" i="11"/>
  <c r="E691" i="11"/>
  <c r="E690" i="11"/>
  <c r="E689" i="11"/>
  <c r="E687" i="11"/>
  <c r="E686" i="11"/>
  <c r="E685" i="11"/>
  <c r="E684" i="11"/>
  <c r="E683" i="11"/>
  <c r="E682" i="11"/>
  <c r="E681" i="11"/>
  <c r="E680" i="11"/>
  <c r="E679" i="11"/>
  <c r="E678" i="11"/>
  <c r="E677" i="11"/>
  <c r="E676" i="11"/>
  <c r="E675" i="11"/>
  <c r="E672" i="11"/>
  <c r="E671" i="11"/>
  <c r="E670" i="11"/>
  <c r="E668" i="11"/>
  <c r="E667" i="11"/>
  <c r="E665" i="11"/>
  <c r="E664" i="11"/>
  <c r="E663" i="11"/>
  <c r="E660" i="11"/>
  <c r="E659" i="11"/>
  <c r="E658" i="11"/>
  <c r="E657" i="11"/>
  <c r="E656" i="11"/>
  <c r="E654" i="11"/>
  <c r="E653" i="11"/>
  <c r="E652" i="11"/>
  <c r="E651" i="11"/>
  <c r="E650" i="11"/>
  <c r="E648" i="11"/>
  <c r="E647" i="11"/>
  <c r="E646" i="11"/>
  <c r="E645" i="11"/>
  <c r="E644" i="11"/>
  <c r="E643" i="11"/>
  <c r="E642" i="11"/>
  <c r="E641" i="11"/>
  <c r="E639" i="11"/>
  <c r="E638" i="11"/>
  <c r="E637" i="11"/>
  <c r="E635" i="11"/>
  <c r="E634" i="11"/>
  <c r="E633" i="11"/>
  <c r="E632" i="11"/>
  <c r="E631" i="11"/>
  <c r="E630" i="11"/>
  <c r="E629" i="11"/>
  <c r="E628" i="11"/>
  <c r="E627" i="11"/>
  <c r="E625" i="11"/>
  <c r="E624" i="11"/>
  <c r="E623" i="11"/>
  <c r="E621" i="11"/>
  <c r="E620" i="11"/>
  <c r="E619" i="11"/>
  <c r="E618" i="11"/>
  <c r="E617" i="11"/>
  <c r="E616" i="11"/>
  <c r="E615" i="11"/>
  <c r="E614" i="11"/>
  <c r="E613" i="11"/>
  <c r="E612" i="11"/>
  <c r="E611" i="11"/>
  <c r="E610" i="11"/>
  <c r="E609" i="11"/>
  <c r="E608" i="11"/>
  <c r="E607" i="11"/>
  <c r="E606" i="11"/>
  <c r="E605" i="11"/>
  <c r="E604" i="11"/>
  <c r="E603" i="11"/>
  <c r="E602" i="11"/>
  <c r="E601" i="11"/>
  <c r="E600" i="11"/>
  <c r="E599" i="11"/>
  <c r="E598" i="11"/>
  <c r="E597" i="11"/>
  <c r="E596" i="11"/>
  <c r="E595" i="11"/>
  <c r="E594" i="11"/>
  <c r="E593" i="11"/>
  <c r="E592" i="11"/>
  <c r="E591" i="11"/>
  <c r="E590" i="11"/>
  <c r="E589" i="11"/>
  <c r="E588" i="11"/>
  <c r="E587" i="11"/>
  <c r="E586" i="11"/>
  <c r="E585" i="11"/>
  <c r="E584" i="11"/>
  <c r="E583" i="11"/>
  <c r="E582" i="11"/>
  <c r="E581" i="11"/>
  <c r="E578" i="11"/>
  <c r="E577" i="11"/>
  <c r="E576" i="11"/>
  <c r="E575" i="11"/>
  <c r="E574" i="11"/>
  <c r="E573" i="11"/>
  <c r="E572" i="11"/>
  <c r="E571" i="11"/>
  <c r="E570" i="11"/>
  <c r="E569" i="11"/>
  <c r="E568" i="11"/>
  <c r="E567" i="11"/>
  <c r="E566" i="11"/>
  <c r="E564" i="11"/>
  <c r="E563" i="11"/>
  <c r="E562" i="11"/>
  <c r="E561" i="11"/>
  <c r="E560" i="11"/>
  <c r="E559" i="11"/>
  <c r="E558" i="11"/>
  <c r="E557" i="11"/>
  <c r="E556" i="11"/>
  <c r="E555" i="11"/>
  <c r="E554" i="11"/>
  <c r="E553" i="11"/>
  <c r="E552" i="11"/>
  <c r="E551" i="11"/>
  <c r="E550" i="11"/>
  <c r="E549" i="11"/>
  <c r="E548" i="11"/>
  <c r="E547" i="11"/>
  <c r="E546" i="11"/>
  <c r="E545" i="11"/>
  <c r="E543" i="11"/>
  <c r="E542" i="11"/>
  <c r="E541" i="11"/>
  <c r="E540" i="11"/>
  <c r="E539" i="11"/>
  <c r="E538" i="11"/>
  <c r="E536" i="11"/>
  <c r="E535" i="11"/>
  <c r="E534" i="11"/>
  <c r="E533" i="11"/>
  <c r="E532" i="11"/>
  <c r="E531" i="11"/>
  <c r="E529" i="11"/>
  <c r="E528" i="11"/>
  <c r="E527" i="11"/>
  <c r="E526" i="11"/>
  <c r="E525" i="11"/>
  <c r="E524" i="11"/>
  <c r="E523" i="11"/>
  <c r="E522" i="11"/>
  <c r="E521" i="11"/>
  <c r="E520" i="11"/>
  <c r="E519" i="11"/>
  <c r="E518" i="11"/>
  <c r="E517" i="11"/>
  <c r="E516" i="11"/>
  <c r="E515" i="11"/>
  <c r="E514" i="11"/>
  <c r="E513" i="11"/>
  <c r="E511" i="11"/>
  <c r="E510" i="11"/>
  <c r="E509" i="11"/>
  <c r="E508" i="11"/>
  <c r="E507" i="11"/>
  <c r="E506" i="11"/>
  <c r="E505" i="11"/>
  <c r="E504" i="11"/>
  <c r="E503" i="11"/>
  <c r="E502" i="11"/>
  <c r="E501" i="11"/>
  <c r="E500" i="11"/>
  <c r="E499" i="11"/>
  <c r="E498" i="11"/>
  <c r="E497" i="11"/>
  <c r="E496" i="11"/>
  <c r="E495" i="11"/>
  <c r="E494" i="11"/>
  <c r="E492" i="11"/>
  <c r="E491" i="11"/>
  <c r="E490" i="11"/>
  <c r="E489" i="11"/>
  <c r="E486" i="11"/>
  <c r="E485" i="11"/>
  <c r="E484" i="11"/>
  <c r="E483" i="11"/>
  <c r="E482" i="11"/>
  <c r="E481" i="11"/>
  <c r="E480" i="11"/>
  <c r="E479" i="11"/>
  <c r="E478" i="11"/>
  <c r="E477" i="11"/>
  <c r="E475" i="11"/>
  <c r="E474" i="11"/>
  <c r="E473" i="11"/>
  <c r="E472" i="11"/>
  <c r="E471" i="11"/>
  <c r="E470" i="11"/>
  <c r="E469" i="11"/>
  <c r="E468" i="11"/>
  <c r="E467" i="11"/>
  <c r="E466" i="11"/>
  <c r="E464" i="11"/>
  <c r="E463" i="11"/>
  <c r="E462" i="11"/>
  <c r="E460" i="11"/>
  <c r="E459" i="11"/>
  <c r="E458" i="11"/>
  <c r="E457" i="11"/>
  <c r="E456" i="11"/>
  <c r="E455" i="11"/>
  <c r="E454" i="11"/>
  <c r="E453" i="11"/>
  <c r="E452" i="11"/>
  <c r="E451" i="11"/>
  <c r="E449" i="11"/>
  <c r="E448" i="11"/>
  <c r="E447" i="11"/>
  <c r="E446" i="11"/>
  <c r="E445" i="11"/>
  <c r="E444" i="11"/>
  <c r="E443" i="11"/>
  <c r="E442" i="11"/>
  <c r="E441" i="11"/>
  <c r="E440" i="11"/>
  <c r="E437" i="11"/>
  <c r="E436" i="11"/>
  <c r="E435" i="11"/>
  <c r="E434" i="11"/>
  <c r="E433" i="11"/>
  <c r="E432" i="11"/>
  <c r="E431" i="11"/>
  <c r="E430" i="11"/>
  <c r="E429" i="11"/>
  <c r="E426" i="11"/>
  <c r="E425" i="11"/>
  <c r="E424" i="11"/>
  <c r="E423" i="11"/>
  <c r="E422" i="11"/>
  <c r="E421" i="11"/>
  <c r="E418" i="11"/>
  <c r="E417" i="11"/>
  <c r="E415" i="11"/>
  <c r="E414" i="11"/>
  <c r="E413" i="11"/>
  <c r="E412" i="11"/>
  <c r="E411" i="11"/>
  <c r="E410" i="11"/>
  <c r="E409" i="11"/>
  <c r="E408" i="11"/>
  <c r="E407" i="11"/>
  <c r="E406" i="11"/>
  <c r="E404" i="11"/>
  <c r="E403" i="11"/>
  <c r="E402" i="11"/>
  <c r="E401" i="11"/>
  <c r="E400" i="11"/>
  <c r="E399" i="11"/>
  <c r="E398" i="11"/>
  <c r="E397" i="11"/>
  <c r="E396" i="11"/>
  <c r="E395" i="11"/>
  <c r="E394" i="11"/>
  <c r="E393" i="11"/>
  <c r="E392" i="11"/>
  <c r="E391" i="11"/>
  <c r="E389" i="11"/>
  <c r="E388" i="11"/>
  <c r="E387" i="11"/>
  <c r="E386" i="11"/>
  <c r="E385" i="11"/>
  <c r="E384" i="11"/>
  <c r="E383" i="11"/>
  <c r="E382" i="11"/>
  <c r="E381" i="11"/>
  <c r="E380" i="11"/>
  <c r="E379" i="11"/>
  <c r="E378" i="11"/>
  <c r="E377" i="11"/>
  <c r="E376" i="11"/>
  <c r="E374" i="11"/>
  <c r="E373" i="11"/>
  <c r="E372" i="11"/>
  <c r="E371" i="11"/>
  <c r="E370" i="11"/>
  <c r="E369" i="11"/>
  <c r="E368" i="11"/>
  <c r="E366" i="11"/>
  <c r="E365" i="11"/>
  <c r="E364" i="11"/>
  <c r="E363" i="11"/>
  <c r="E362" i="11"/>
  <c r="E361" i="11"/>
  <c r="E360" i="11"/>
  <c r="E359" i="11"/>
  <c r="E358" i="11"/>
  <c r="E357" i="11"/>
  <c r="E356" i="11"/>
  <c r="E355" i="11"/>
  <c r="E354" i="11"/>
  <c r="E353" i="11"/>
  <c r="E352" i="11"/>
  <c r="E351" i="11"/>
  <c r="E350" i="11"/>
  <c r="E349" i="11"/>
  <c r="E348" i="11"/>
  <c r="E347" i="11"/>
  <c r="E346" i="11"/>
  <c r="E345" i="11"/>
  <c r="E344" i="11"/>
  <c r="E343" i="11"/>
  <c r="E342" i="11"/>
  <c r="E341" i="11"/>
  <c r="E340" i="11"/>
  <c r="E338" i="11"/>
  <c r="E337" i="11"/>
  <c r="E336" i="11"/>
  <c r="E335" i="11"/>
  <c r="E334" i="11"/>
  <c r="E333" i="11"/>
  <c r="E332" i="11"/>
  <c r="E331" i="11"/>
  <c r="E330" i="11"/>
  <c r="E329" i="11"/>
  <c r="E328" i="11"/>
  <c r="E326" i="11"/>
  <c r="E325" i="11"/>
  <c r="E324" i="11"/>
  <c r="E323" i="11"/>
  <c r="E322" i="11"/>
  <c r="E321" i="11"/>
  <c r="E320" i="11"/>
  <c r="E319" i="11"/>
  <c r="E318" i="11"/>
  <c r="E317" i="11"/>
  <c r="E316" i="11"/>
  <c r="E315" i="11"/>
  <c r="E314" i="11"/>
  <c r="E313" i="11"/>
  <c r="E312" i="11"/>
  <c r="E311" i="11"/>
  <c r="E310" i="11"/>
  <c r="E308" i="11"/>
  <c r="E307" i="11"/>
  <c r="E306" i="11"/>
  <c r="E305" i="11"/>
  <c r="E304" i="11"/>
  <c r="E303" i="11"/>
  <c r="E302" i="11"/>
  <c r="E301" i="11"/>
  <c r="E300" i="11"/>
  <c r="E299" i="11"/>
  <c r="E298" i="11"/>
  <c r="E297" i="11"/>
  <c r="E295" i="11"/>
  <c r="E294" i="11"/>
  <c r="E293" i="11"/>
  <c r="E292" i="11"/>
  <c r="E291" i="11"/>
  <c r="E290" i="11"/>
  <c r="E289" i="11"/>
  <c r="E288" i="11"/>
  <c r="E287" i="11"/>
  <c r="E286" i="11"/>
  <c r="E285" i="11"/>
  <c r="E284" i="11"/>
  <c r="E283" i="11"/>
  <c r="E282" i="11"/>
  <c r="E281" i="11"/>
  <c r="E280" i="11"/>
  <c r="E279" i="11"/>
  <c r="E278" i="11"/>
  <c r="E277" i="11"/>
  <c r="E276" i="11"/>
  <c r="E275" i="11"/>
  <c r="E274" i="11"/>
  <c r="E273" i="11"/>
  <c r="E272" i="11"/>
  <c r="E271" i="11"/>
  <c r="E270" i="11"/>
  <c r="E269" i="11"/>
  <c r="E268" i="11"/>
  <c r="E267" i="11"/>
  <c r="E266" i="11"/>
  <c r="E265" i="11"/>
  <c r="E264" i="11"/>
  <c r="E263" i="11"/>
  <c r="E262" i="11"/>
  <c r="E261" i="11"/>
  <c r="E260" i="11"/>
  <c r="E259" i="11"/>
  <c r="E258" i="11"/>
  <c r="E257" i="11"/>
  <c r="E256" i="11"/>
  <c r="E255" i="11"/>
  <c r="E254" i="11"/>
  <c r="E253" i="11"/>
  <c r="E252" i="11"/>
  <c r="E251" i="11"/>
  <c r="E250" i="11"/>
  <c r="E249" i="11"/>
  <c r="E248" i="11"/>
  <c r="E247" i="11"/>
  <c r="E246" i="11"/>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39" i="11"/>
  <c r="E138" i="11"/>
  <c r="E137" i="11"/>
  <c r="E136" i="11"/>
  <c r="E135" i="11"/>
  <c r="E134" i="11"/>
  <c r="E133" i="11"/>
  <c r="E132" i="11"/>
  <c r="E131" i="11"/>
  <c r="E130" i="11"/>
  <c r="E129" i="11"/>
  <c r="E127" i="11"/>
  <c r="E126" i="11"/>
  <c r="E125" i="11"/>
  <c r="E124" i="11"/>
  <c r="E123" i="11"/>
  <c r="E122" i="11"/>
  <c r="E121" i="11"/>
  <c r="E120" i="11"/>
  <c r="E118" i="11"/>
  <c r="E117" i="11"/>
  <c r="E116" i="11"/>
  <c r="E115" i="11"/>
  <c r="E114" i="11"/>
  <c r="E113" i="11"/>
  <c r="E112" i="11"/>
  <c r="E111" i="11"/>
  <c r="E109" i="11"/>
  <c r="E108" i="11"/>
  <c r="E107" i="11"/>
  <c r="E106" i="11"/>
  <c r="E105" i="11"/>
  <c r="E104" i="11"/>
  <c r="E103" i="11"/>
  <c r="E102" i="11"/>
  <c r="E98" i="11"/>
  <c r="E97" i="11"/>
  <c r="E96" i="11"/>
  <c r="E95" i="11"/>
  <c r="E94" i="11"/>
  <c r="E93" i="11"/>
  <c r="E92" i="11"/>
  <c r="E91" i="11"/>
  <c r="E90" i="11"/>
  <c r="E89" i="11"/>
  <c r="E87" i="11"/>
  <c r="E86" i="11"/>
  <c r="E85" i="11"/>
  <c r="E84" i="11"/>
  <c r="E83" i="11"/>
  <c r="E82" i="11"/>
  <c r="E81" i="11"/>
  <c r="E80" i="11"/>
  <c r="E79" i="11"/>
  <c r="E78" i="11"/>
  <c r="E76" i="11"/>
  <c r="E75" i="11"/>
  <c r="E74" i="11"/>
  <c r="E73" i="11"/>
  <c r="E72" i="11"/>
  <c r="E71" i="11"/>
  <c r="E70" i="11"/>
  <c r="E69" i="11"/>
  <c r="E68" i="11"/>
  <c r="E67" i="11"/>
  <c r="E65" i="11"/>
  <c r="E64" i="11"/>
  <c r="E63" i="11"/>
  <c r="E62" i="11"/>
  <c r="E61" i="11"/>
  <c r="E60" i="11"/>
  <c r="E59" i="11"/>
  <c r="E58" i="11"/>
  <c r="E57" i="11"/>
  <c r="E56" i="11"/>
  <c r="E53" i="11"/>
  <c r="E52" i="11"/>
  <c r="E51" i="11"/>
  <c r="E50" i="11"/>
  <c r="E49" i="11"/>
  <c r="E48" i="11"/>
  <c r="E47" i="11"/>
  <c r="E46" i="11"/>
  <c r="E45" i="11"/>
  <c r="E43" i="11"/>
  <c r="E42" i="11"/>
  <c r="E41" i="11"/>
  <c r="E40" i="11"/>
  <c r="E39" i="11"/>
  <c r="E38" i="11"/>
  <c r="E37" i="11"/>
  <c r="E36" i="11"/>
  <c r="E35" i="11"/>
  <c r="E33" i="11"/>
  <c r="E32" i="11"/>
  <c r="E31" i="11"/>
  <c r="E30" i="11"/>
  <c r="E29" i="11"/>
  <c r="E28" i="11"/>
  <c r="E27" i="11"/>
  <c r="E26" i="11"/>
  <c r="E25" i="11"/>
  <c r="E23" i="11"/>
  <c r="E22" i="11"/>
  <c r="E21" i="11"/>
  <c r="E20" i="11"/>
  <c r="E18" i="11"/>
  <c r="E17" i="11"/>
  <c r="E16" i="11"/>
  <c r="E15" i="11"/>
  <c r="E13" i="11"/>
  <c r="E12" i="11"/>
  <c r="E9" i="11"/>
  <c r="E7" i="11"/>
  <c r="E5" i="11"/>
  <c r="F829" i="22"/>
  <c r="B829" i="22"/>
  <c r="F828" i="22"/>
  <c r="B828" i="22"/>
  <c r="F826" i="22"/>
  <c r="B826" i="22"/>
  <c r="F825" i="22"/>
  <c r="B825" i="22"/>
  <c r="F824" i="22"/>
  <c r="B824" i="22"/>
  <c r="F823" i="22"/>
  <c r="B823" i="22"/>
  <c r="F822" i="22"/>
  <c r="B822" i="22"/>
  <c r="F821" i="22"/>
  <c r="B821" i="22"/>
  <c r="F820" i="22"/>
  <c r="B820" i="22"/>
  <c r="F819" i="22"/>
  <c r="B819" i="22"/>
  <c r="F816" i="22"/>
  <c r="F815" i="22" s="1"/>
  <c r="C816" i="22"/>
  <c r="B816" i="22"/>
  <c r="F814" i="22"/>
  <c r="C814" i="22"/>
  <c r="B814" i="22"/>
  <c r="F813" i="22"/>
  <c r="C813" i="22"/>
  <c r="B813" i="22"/>
  <c r="F812" i="22"/>
  <c r="C812" i="22"/>
  <c r="B812" i="22"/>
  <c r="F811" i="22"/>
  <c r="C811" i="22"/>
  <c r="B811" i="22"/>
  <c r="F810" i="22"/>
  <c r="C810" i="22"/>
  <c r="B810" i="22"/>
  <c r="F809" i="22"/>
  <c r="C809" i="22"/>
  <c r="B809" i="22"/>
  <c r="F808" i="22"/>
  <c r="C808" i="22"/>
  <c r="B808" i="22"/>
  <c r="F807" i="22"/>
  <c r="C807" i="22"/>
  <c r="B807" i="22"/>
  <c r="F805" i="22"/>
  <c r="C805" i="22"/>
  <c r="B805" i="22"/>
  <c r="F804" i="22"/>
  <c r="C804" i="22"/>
  <c r="B804" i="22"/>
  <c r="F803" i="22"/>
  <c r="C803" i="22"/>
  <c r="B803" i="22"/>
  <c r="F802" i="22"/>
  <c r="C802" i="22"/>
  <c r="B802" i="22"/>
  <c r="F800" i="22"/>
  <c r="C800" i="22"/>
  <c r="B800" i="22"/>
  <c r="F799" i="22"/>
  <c r="C799" i="22"/>
  <c r="B799" i="22"/>
  <c r="F798" i="22"/>
  <c r="C798" i="22"/>
  <c r="B798" i="22"/>
  <c r="F797" i="22"/>
  <c r="C797" i="22"/>
  <c r="B797" i="22"/>
  <c r="F796" i="22"/>
  <c r="C796" i="22"/>
  <c r="B796" i="22"/>
  <c r="F795" i="22"/>
  <c r="C795" i="22"/>
  <c r="B795" i="22"/>
  <c r="F792" i="22"/>
  <c r="C792" i="22"/>
  <c r="B792" i="22"/>
  <c r="F791" i="22"/>
  <c r="C791" i="22"/>
  <c r="B791" i="22"/>
  <c r="F790" i="22"/>
  <c r="C790" i="22"/>
  <c r="B790" i="22"/>
  <c r="F789" i="22"/>
  <c r="C789" i="22"/>
  <c r="B789" i="22"/>
  <c r="F788" i="22"/>
  <c r="C788" i="22"/>
  <c r="B788" i="22"/>
  <c r="F787" i="22"/>
  <c r="C787" i="22"/>
  <c r="B787" i="22"/>
  <c r="F786" i="22"/>
  <c r="C786" i="22"/>
  <c r="B786" i="22"/>
  <c r="F785" i="22"/>
  <c r="F784" i="22"/>
  <c r="C784" i="22"/>
  <c r="B784" i="22"/>
  <c r="F783" i="22"/>
  <c r="C783" i="22"/>
  <c r="B783" i="22"/>
  <c r="F782" i="22"/>
  <c r="C782" i="22"/>
  <c r="B782" i="22"/>
  <c r="F781" i="22"/>
  <c r="C781" i="22"/>
  <c r="B781" i="22"/>
  <c r="F780" i="22"/>
  <c r="C780" i="22"/>
  <c r="B780" i="22"/>
  <c r="F779" i="22"/>
  <c r="C779" i="22"/>
  <c r="B779" i="22"/>
  <c r="F778" i="22"/>
  <c r="C778" i="22"/>
  <c r="B778" i="22"/>
  <c r="F777" i="22"/>
  <c r="C777" i="22"/>
  <c r="B777" i="22"/>
  <c r="F776" i="22"/>
  <c r="C776" i="22"/>
  <c r="B776" i="22"/>
  <c r="F775" i="22"/>
  <c r="C775" i="22"/>
  <c r="B775" i="22"/>
  <c r="F773" i="22"/>
  <c r="C773" i="22"/>
  <c r="B773" i="22"/>
  <c r="F772" i="22"/>
  <c r="C772" i="22"/>
  <c r="B772" i="22"/>
  <c r="F771" i="22"/>
  <c r="C771" i="22"/>
  <c r="B771" i="22"/>
  <c r="F770" i="22"/>
  <c r="C770" i="22"/>
  <c r="B770" i="22"/>
  <c r="F769" i="22"/>
  <c r="C769" i="22"/>
  <c r="B769" i="22"/>
  <c r="F768" i="22"/>
  <c r="C768" i="22"/>
  <c r="B768" i="22"/>
  <c r="F767" i="22"/>
  <c r="C767" i="22"/>
  <c r="B767" i="22"/>
  <c r="F766" i="22"/>
  <c r="C766" i="22"/>
  <c r="B766" i="22"/>
  <c r="F763" i="22"/>
  <c r="C763" i="22"/>
  <c r="B763" i="22"/>
  <c r="F762" i="22"/>
  <c r="C762" i="22"/>
  <c r="B762" i="22"/>
  <c r="F760" i="22"/>
  <c r="C760" i="22"/>
  <c r="B760" i="22"/>
  <c r="F759" i="22"/>
  <c r="C759" i="22"/>
  <c r="B759" i="22"/>
  <c r="F758" i="22"/>
  <c r="C758" i="22"/>
  <c r="B758" i="22"/>
  <c r="F757" i="22"/>
  <c r="C757" i="22"/>
  <c r="B757" i="22"/>
  <c r="F756" i="22"/>
  <c r="C756" i="22"/>
  <c r="B756" i="22"/>
  <c r="F754" i="22"/>
  <c r="C754" i="22"/>
  <c r="B754" i="22"/>
  <c r="F753" i="22"/>
  <c r="C753" i="22"/>
  <c r="B753" i="22"/>
  <c r="F752" i="22"/>
  <c r="C752" i="22"/>
  <c r="B752" i="22"/>
  <c r="F751" i="22"/>
  <c r="C751" i="22"/>
  <c r="B751" i="22"/>
  <c r="F750" i="22"/>
  <c r="C750" i="22"/>
  <c r="B750" i="22"/>
  <c r="F749" i="22"/>
  <c r="C749" i="22"/>
  <c r="B749" i="22"/>
  <c r="F748" i="22"/>
  <c r="C748" i="22"/>
  <c r="B748" i="22"/>
  <c r="F747" i="22"/>
  <c r="C747" i="22"/>
  <c r="B747" i="22"/>
  <c r="F746" i="22"/>
  <c r="C746" i="22"/>
  <c r="B746" i="22"/>
  <c r="F745" i="22"/>
  <c r="C745" i="22"/>
  <c r="B745" i="22"/>
  <c r="F744" i="22"/>
  <c r="C744" i="22"/>
  <c r="B744" i="22"/>
  <c r="F743" i="22"/>
  <c r="C743" i="22"/>
  <c r="B743" i="22"/>
  <c r="F742" i="22"/>
  <c r="C742" i="22"/>
  <c r="B742" i="22"/>
  <c r="F741" i="22"/>
  <c r="C741" i="22"/>
  <c r="B741" i="22"/>
  <c r="F740" i="22"/>
  <c r="C740" i="22"/>
  <c r="B740" i="22"/>
  <c r="F739" i="22"/>
  <c r="C739" i="22"/>
  <c r="B739" i="22"/>
  <c r="F738" i="22"/>
  <c r="C738" i="22"/>
  <c r="B738" i="22"/>
  <c r="F737" i="22"/>
  <c r="C737" i="22"/>
  <c r="B737" i="22"/>
  <c r="F735" i="22"/>
  <c r="C735" i="22"/>
  <c r="B735" i="22"/>
  <c r="F734" i="22"/>
  <c r="C734" i="22"/>
  <c r="B734" i="22"/>
  <c r="F733" i="22"/>
  <c r="C733" i="22"/>
  <c r="B733" i="22"/>
  <c r="F732" i="22"/>
  <c r="C732" i="22"/>
  <c r="B732" i="22"/>
  <c r="F731" i="22"/>
  <c r="C731" i="22"/>
  <c r="B731" i="22"/>
  <c r="F730" i="22"/>
  <c r="C730" i="22"/>
  <c r="B730" i="22"/>
  <c r="F729" i="22"/>
  <c r="C729" i="22"/>
  <c r="B729" i="22"/>
  <c r="F728" i="22"/>
  <c r="C728" i="22"/>
  <c r="B728" i="22"/>
  <c r="F727" i="22"/>
  <c r="C727" i="22"/>
  <c r="B727" i="22"/>
  <c r="F726" i="22"/>
  <c r="C726" i="22"/>
  <c r="B726" i="22"/>
  <c r="F725" i="22"/>
  <c r="C725" i="22"/>
  <c r="B725" i="22"/>
  <c r="F724" i="22"/>
  <c r="C724" i="22"/>
  <c r="B724" i="22"/>
  <c r="F723" i="22"/>
  <c r="C723" i="22"/>
  <c r="B723" i="22"/>
  <c r="F722" i="22"/>
  <c r="C722" i="22"/>
  <c r="B722" i="22"/>
  <c r="F721" i="22"/>
  <c r="C721" i="22"/>
  <c r="B721" i="22"/>
  <c r="F720" i="22"/>
  <c r="C720" i="22"/>
  <c r="B720" i="22"/>
  <c r="F719" i="22"/>
  <c r="C719" i="22"/>
  <c r="B719" i="22"/>
  <c r="F718" i="22"/>
  <c r="C718" i="22"/>
  <c r="B718" i="22"/>
  <c r="F717" i="22"/>
  <c r="C717" i="22"/>
  <c r="B717" i="22"/>
  <c r="F715" i="22"/>
  <c r="C715" i="22"/>
  <c r="B715" i="22"/>
  <c r="F714" i="22"/>
  <c r="C714" i="22"/>
  <c r="B714" i="22"/>
  <c r="F713" i="22"/>
  <c r="C713" i="22"/>
  <c r="B713" i="22"/>
  <c r="F712" i="22"/>
  <c r="C712" i="22"/>
  <c r="B712" i="22"/>
  <c r="F711" i="22"/>
  <c r="C711" i="22"/>
  <c r="B711" i="22"/>
  <c r="F710" i="22"/>
  <c r="C710" i="22"/>
  <c r="B710" i="22"/>
  <c r="F709" i="22"/>
  <c r="C709" i="22"/>
  <c r="B709" i="22"/>
  <c r="F708" i="22"/>
  <c r="C708" i="22"/>
  <c r="B708" i="22"/>
  <c r="F707" i="22"/>
  <c r="C707" i="22"/>
  <c r="B707" i="22"/>
  <c r="F705" i="22"/>
  <c r="C705" i="22"/>
  <c r="B705" i="22"/>
  <c r="F704" i="22"/>
  <c r="C704" i="22"/>
  <c r="B704" i="22"/>
  <c r="F703" i="22"/>
  <c r="C703" i="22"/>
  <c r="B703" i="22"/>
  <c r="F702" i="22"/>
  <c r="C702" i="22"/>
  <c r="B702" i="22"/>
  <c r="F701" i="22"/>
  <c r="C701" i="22"/>
  <c r="B701" i="22"/>
  <c r="F700" i="22"/>
  <c r="C700" i="22"/>
  <c r="B700" i="22"/>
  <c r="F699" i="22"/>
  <c r="C699" i="22"/>
  <c r="B699" i="22"/>
  <c r="F698" i="22"/>
  <c r="C698" i="22"/>
  <c r="B698" i="22"/>
  <c r="F697" i="22"/>
  <c r="C697" i="22"/>
  <c r="B697" i="22"/>
  <c r="F696" i="22"/>
  <c r="C696" i="22"/>
  <c r="B696" i="22"/>
  <c r="F695" i="22"/>
  <c r="C695" i="22"/>
  <c r="B695" i="22"/>
  <c r="F694" i="22"/>
  <c r="C694" i="22"/>
  <c r="B694" i="22"/>
  <c r="F693" i="22"/>
  <c r="C693" i="22"/>
  <c r="B693" i="22"/>
  <c r="F691" i="22"/>
  <c r="C691" i="22"/>
  <c r="B691" i="22"/>
  <c r="F690" i="22"/>
  <c r="C690" i="22"/>
  <c r="B690" i="22"/>
  <c r="F689" i="22"/>
  <c r="C689" i="22"/>
  <c r="B689" i="22"/>
  <c r="F687" i="22"/>
  <c r="C687" i="22"/>
  <c r="B687" i="22"/>
  <c r="F686" i="22"/>
  <c r="C686" i="22"/>
  <c r="B686" i="22"/>
  <c r="F685" i="22"/>
  <c r="C685" i="22"/>
  <c r="B685" i="22"/>
  <c r="F684" i="22"/>
  <c r="C684" i="22"/>
  <c r="B684" i="22"/>
  <c r="F683" i="22"/>
  <c r="C683" i="22"/>
  <c r="B683" i="22"/>
  <c r="F682" i="22"/>
  <c r="C682" i="22"/>
  <c r="B682" i="22"/>
  <c r="F681" i="22"/>
  <c r="C681" i="22"/>
  <c r="B681" i="22"/>
  <c r="F680" i="22"/>
  <c r="C680" i="22"/>
  <c r="B680" i="22"/>
  <c r="F679" i="22"/>
  <c r="C679" i="22"/>
  <c r="B679" i="22"/>
  <c r="F678" i="22"/>
  <c r="C678" i="22"/>
  <c r="B678" i="22"/>
  <c r="F677" i="22"/>
  <c r="C677" i="22"/>
  <c r="B677" i="22"/>
  <c r="F676" i="22"/>
  <c r="C676" i="22"/>
  <c r="B676" i="22"/>
  <c r="F675" i="22"/>
  <c r="C675" i="22"/>
  <c r="B675" i="22"/>
  <c r="F672" i="22"/>
  <c r="C672" i="22"/>
  <c r="B672" i="22"/>
  <c r="F671" i="22"/>
  <c r="C671" i="22"/>
  <c r="B671" i="22"/>
  <c r="F670" i="22"/>
  <c r="C670" i="22"/>
  <c r="B670" i="22"/>
  <c r="F668" i="22"/>
  <c r="C668" i="22"/>
  <c r="B668" i="22"/>
  <c r="F667" i="22"/>
  <c r="C667" i="22"/>
  <c r="B667" i="22"/>
  <c r="F665" i="22"/>
  <c r="C665" i="22"/>
  <c r="B665" i="22"/>
  <c r="F664" i="22"/>
  <c r="C664" i="22"/>
  <c r="B664" i="22"/>
  <c r="F663" i="22"/>
  <c r="C663" i="22"/>
  <c r="B663" i="22"/>
  <c r="F660" i="22"/>
  <c r="F659" i="22"/>
  <c r="F658" i="22"/>
  <c r="F657" i="22"/>
  <c r="F656" i="22"/>
  <c r="F654" i="22"/>
  <c r="F653" i="22"/>
  <c r="F652" i="22"/>
  <c r="F651" i="22"/>
  <c r="F650" i="22"/>
  <c r="F648" i="22"/>
  <c r="F647" i="22"/>
  <c r="F646" i="22"/>
  <c r="F645" i="22"/>
  <c r="F644" i="22"/>
  <c r="F643" i="22"/>
  <c r="F642" i="22"/>
  <c r="F641" i="22"/>
  <c r="F639" i="22"/>
  <c r="F638" i="22"/>
  <c r="F637" i="22"/>
  <c r="F635" i="22"/>
  <c r="F634" i="22"/>
  <c r="F633" i="22"/>
  <c r="F632" i="22"/>
  <c r="F631" i="22"/>
  <c r="F630" i="22"/>
  <c r="F629" i="22"/>
  <c r="F628" i="22"/>
  <c r="F627" i="22"/>
  <c r="F625" i="22"/>
  <c r="F624" i="22"/>
  <c r="F623" i="22"/>
  <c r="F621" i="22"/>
  <c r="F620" i="22"/>
  <c r="F619" i="22"/>
  <c r="F618" i="22"/>
  <c r="F617" i="22"/>
  <c r="F616" i="22"/>
  <c r="F615" i="22"/>
  <c r="F614" i="22"/>
  <c r="F613" i="22"/>
  <c r="F612" i="22"/>
  <c r="F611" i="22"/>
  <c r="F610" i="22"/>
  <c r="F609" i="22"/>
  <c r="F608" i="22"/>
  <c r="F607" i="22"/>
  <c r="F606" i="22"/>
  <c r="F605" i="22"/>
  <c r="F604" i="22"/>
  <c r="F603" i="22"/>
  <c r="F602" i="22"/>
  <c r="F601" i="22"/>
  <c r="F600" i="22"/>
  <c r="F599" i="22"/>
  <c r="F598" i="22"/>
  <c r="F597" i="22"/>
  <c r="F596" i="22"/>
  <c r="F595" i="22"/>
  <c r="F594" i="22"/>
  <c r="F593" i="22"/>
  <c r="F592" i="22"/>
  <c r="F591" i="22"/>
  <c r="F590" i="22"/>
  <c r="F589" i="22"/>
  <c r="F588" i="22"/>
  <c r="F587" i="22"/>
  <c r="F586" i="22"/>
  <c r="F585" i="22"/>
  <c r="F584" i="22"/>
  <c r="F583" i="22"/>
  <c r="F582" i="22"/>
  <c r="F581" i="22"/>
  <c r="F578" i="22"/>
  <c r="C578" i="22"/>
  <c r="B578" i="22"/>
  <c r="F577" i="22"/>
  <c r="C577" i="22"/>
  <c r="B577" i="22"/>
  <c r="F576" i="22"/>
  <c r="C576" i="22"/>
  <c r="B576" i="22"/>
  <c r="F575" i="22"/>
  <c r="C575" i="22"/>
  <c r="B575" i="22"/>
  <c r="F574" i="22"/>
  <c r="C574" i="22"/>
  <c r="B574" i="22"/>
  <c r="F573" i="22"/>
  <c r="C573" i="22"/>
  <c r="B573" i="22"/>
  <c r="F572" i="22"/>
  <c r="C572" i="22"/>
  <c r="B572" i="22"/>
  <c r="F571" i="22"/>
  <c r="C571" i="22"/>
  <c r="B571" i="22"/>
  <c r="F570" i="22"/>
  <c r="C570" i="22"/>
  <c r="B570" i="22"/>
  <c r="F569" i="22"/>
  <c r="C569" i="22"/>
  <c r="B569" i="22"/>
  <c r="F568" i="22"/>
  <c r="C568" i="22"/>
  <c r="B568" i="22"/>
  <c r="F567" i="22"/>
  <c r="C567" i="22"/>
  <c r="B567" i="22"/>
  <c r="F566" i="22"/>
  <c r="C566" i="22"/>
  <c r="B566" i="22"/>
  <c r="F564" i="22"/>
  <c r="C564" i="22"/>
  <c r="B564" i="22"/>
  <c r="F563" i="22"/>
  <c r="C563" i="22"/>
  <c r="B563" i="22"/>
  <c r="F562" i="22"/>
  <c r="C562" i="22"/>
  <c r="B562" i="22"/>
  <c r="F561" i="22"/>
  <c r="C561" i="22"/>
  <c r="B561" i="22"/>
  <c r="F560" i="22"/>
  <c r="C560" i="22"/>
  <c r="B560" i="22"/>
  <c r="F559" i="22"/>
  <c r="C559" i="22"/>
  <c r="B559" i="22"/>
  <c r="F558" i="22"/>
  <c r="C558" i="22"/>
  <c r="B558" i="22"/>
  <c r="F557" i="22"/>
  <c r="C557" i="22"/>
  <c r="B557" i="22"/>
  <c r="F556" i="22"/>
  <c r="C556" i="22"/>
  <c r="B556" i="22"/>
  <c r="F555" i="22"/>
  <c r="C555" i="22"/>
  <c r="B555" i="22"/>
  <c r="F554" i="22"/>
  <c r="C554" i="22"/>
  <c r="B554" i="22"/>
  <c r="F553" i="22"/>
  <c r="C553" i="22"/>
  <c r="B553" i="22"/>
  <c r="F552" i="22"/>
  <c r="C552" i="22"/>
  <c r="B552" i="22"/>
  <c r="F551" i="22"/>
  <c r="C551" i="22"/>
  <c r="B551" i="22"/>
  <c r="F550" i="22"/>
  <c r="C550" i="22"/>
  <c r="B550" i="22"/>
  <c r="F549" i="22"/>
  <c r="C549" i="22"/>
  <c r="B549" i="22"/>
  <c r="F548" i="22"/>
  <c r="C548" i="22"/>
  <c r="B548" i="22"/>
  <c r="F547" i="22"/>
  <c r="C547" i="22"/>
  <c r="B547" i="22"/>
  <c r="F546" i="22"/>
  <c r="C546" i="22"/>
  <c r="B546" i="22"/>
  <c r="F545" i="22"/>
  <c r="C545" i="22"/>
  <c r="B545" i="22"/>
  <c r="F543" i="22"/>
  <c r="C543" i="22"/>
  <c r="B543" i="22"/>
  <c r="F542" i="22"/>
  <c r="C542" i="22"/>
  <c r="B542" i="22"/>
  <c r="F541" i="22"/>
  <c r="C541" i="22"/>
  <c r="B541" i="22"/>
  <c r="F540" i="22"/>
  <c r="C540" i="22"/>
  <c r="B540" i="22"/>
  <c r="F539" i="22"/>
  <c r="C539" i="22"/>
  <c r="B539" i="22"/>
  <c r="F538" i="22"/>
  <c r="C538" i="22"/>
  <c r="B538" i="22"/>
  <c r="F536" i="22"/>
  <c r="C536" i="22"/>
  <c r="B536" i="22"/>
  <c r="F535" i="22"/>
  <c r="C535" i="22"/>
  <c r="B535" i="22"/>
  <c r="F534" i="22"/>
  <c r="C534" i="22"/>
  <c r="B534" i="22"/>
  <c r="F533" i="22"/>
  <c r="C533" i="22"/>
  <c r="B533" i="22"/>
  <c r="F532" i="22"/>
  <c r="C532" i="22"/>
  <c r="B532" i="22"/>
  <c r="F531" i="22"/>
  <c r="C531" i="22"/>
  <c r="B531" i="22"/>
  <c r="F529" i="22"/>
  <c r="C529" i="22"/>
  <c r="B529" i="22"/>
  <c r="F528" i="22"/>
  <c r="C528" i="22"/>
  <c r="B528" i="22"/>
  <c r="F527" i="22"/>
  <c r="C527" i="22"/>
  <c r="B527" i="22"/>
  <c r="F526" i="22"/>
  <c r="C526" i="22"/>
  <c r="B526" i="22"/>
  <c r="F525" i="22"/>
  <c r="C525" i="22"/>
  <c r="B525" i="22"/>
  <c r="F524" i="22"/>
  <c r="C524" i="22"/>
  <c r="B524" i="22"/>
  <c r="F523" i="22"/>
  <c r="C523" i="22"/>
  <c r="B523" i="22"/>
  <c r="F522" i="22"/>
  <c r="C522" i="22"/>
  <c r="B522" i="22"/>
  <c r="F521" i="22"/>
  <c r="C521" i="22"/>
  <c r="B521" i="22"/>
  <c r="F520" i="22"/>
  <c r="C520" i="22"/>
  <c r="B520" i="22"/>
  <c r="F519" i="22"/>
  <c r="C519" i="22"/>
  <c r="B519" i="22"/>
  <c r="F518" i="22"/>
  <c r="C518" i="22"/>
  <c r="B518" i="22"/>
  <c r="F517" i="22"/>
  <c r="C517" i="22"/>
  <c r="B517" i="22"/>
  <c r="F516" i="22"/>
  <c r="C516" i="22"/>
  <c r="B516" i="22"/>
  <c r="F515" i="22"/>
  <c r="C515" i="22"/>
  <c r="B515" i="22"/>
  <c r="F514" i="22"/>
  <c r="C514" i="22"/>
  <c r="B514" i="22"/>
  <c r="F513" i="22"/>
  <c r="C513" i="22"/>
  <c r="B513" i="22"/>
  <c r="F511" i="22"/>
  <c r="C511" i="22"/>
  <c r="B511" i="22"/>
  <c r="F510" i="22"/>
  <c r="C510" i="22"/>
  <c r="B510" i="22"/>
  <c r="F509" i="22"/>
  <c r="C509" i="22"/>
  <c r="B509" i="22"/>
  <c r="F508" i="22"/>
  <c r="C508" i="22"/>
  <c r="B508" i="22"/>
  <c r="F507" i="22"/>
  <c r="C507" i="22"/>
  <c r="B507" i="22"/>
  <c r="F506" i="22"/>
  <c r="C506" i="22"/>
  <c r="B506" i="22"/>
  <c r="F505" i="22"/>
  <c r="C505" i="22"/>
  <c r="B505" i="22"/>
  <c r="F504" i="22"/>
  <c r="C504" i="22"/>
  <c r="B504" i="22"/>
  <c r="F503" i="22"/>
  <c r="C503" i="22"/>
  <c r="B503" i="22"/>
  <c r="F502" i="22"/>
  <c r="C502" i="22"/>
  <c r="B502" i="22"/>
  <c r="F501" i="22"/>
  <c r="C501" i="22"/>
  <c r="B501" i="22"/>
  <c r="F500" i="22"/>
  <c r="C500" i="22"/>
  <c r="B500" i="22"/>
  <c r="F499" i="22"/>
  <c r="C499" i="22"/>
  <c r="B499" i="22"/>
  <c r="F498" i="22"/>
  <c r="C498" i="22"/>
  <c r="B498" i="22"/>
  <c r="F497" i="22"/>
  <c r="C497" i="22"/>
  <c r="B497" i="22"/>
  <c r="F496" i="22"/>
  <c r="C496" i="22"/>
  <c r="B496" i="22"/>
  <c r="F495" i="22"/>
  <c r="C495" i="22"/>
  <c r="B495" i="22"/>
  <c r="F494" i="22"/>
  <c r="C494" i="22"/>
  <c r="B494" i="22"/>
  <c r="F492" i="22"/>
  <c r="C492" i="22"/>
  <c r="B492" i="22"/>
  <c r="F491" i="22"/>
  <c r="C491" i="22"/>
  <c r="B491" i="22"/>
  <c r="F490" i="22"/>
  <c r="C490" i="22"/>
  <c r="B490" i="22"/>
  <c r="F489" i="22"/>
  <c r="C489" i="22"/>
  <c r="B489" i="22"/>
  <c r="F486" i="22"/>
  <c r="F485" i="22"/>
  <c r="F484" i="22"/>
  <c r="F483" i="22"/>
  <c r="F482" i="22"/>
  <c r="F481" i="22"/>
  <c r="F480" i="22"/>
  <c r="F479" i="22"/>
  <c r="F478" i="22"/>
  <c r="F477" i="22"/>
  <c r="F475" i="22"/>
  <c r="F474" i="22"/>
  <c r="F473" i="22"/>
  <c r="F472" i="22"/>
  <c r="F471" i="22"/>
  <c r="F470" i="22"/>
  <c r="F469" i="22"/>
  <c r="F468" i="22"/>
  <c r="F467" i="22"/>
  <c r="F466" i="22"/>
  <c r="F464" i="22"/>
  <c r="F463" i="22"/>
  <c r="F462" i="22"/>
  <c r="F460" i="22"/>
  <c r="C460" i="22"/>
  <c r="B460" i="22"/>
  <c r="F459" i="22"/>
  <c r="C459" i="22"/>
  <c r="B459" i="22"/>
  <c r="F458" i="22"/>
  <c r="C458" i="22"/>
  <c r="B458" i="22"/>
  <c r="F457" i="22"/>
  <c r="C457" i="22"/>
  <c r="B457" i="22"/>
  <c r="F456" i="22"/>
  <c r="C456" i="22"/>
  <c r="B456" i="22"/>
  <c r="F455" i="22"/>
  <c r="C455" i="22"/>
  <c r="B455" i="22"/>
  <c r="F454" i="22"/>
  <c r="C454" i="22"/>
  <c r="B454" i="22"/>
  <c r="F453" i="22"/>
  <c r="C453" i="22"/>
  <c r="B453" i="22"/>
  <c r="F452" i="22"/>
  <c r="C452" i="22"/>
  <c r="B452" i="22"/>
  <c r="F451" i="22"/>
  <c r="C451" i="22"/>
  <c r="B451" i="22"/>
  <c r="F449" i="22"/>
  <c r="C449" i="22"/>
  <c r="B449" i="22"/>
  <c r="F448" i="22"/>
  <c r="C448" i="22"/>
  <c r="B448" i="22"/>
  <c r="F447" i="22"/>
  <c r="C447" i="22"/>
  <c r="B447" i="22"/>
  <c r="F446" i="22"/>
  <c r="C446" i="22"/>
  <c r="B446" i="22"/>
  <c r="F445" i="22"/>
  <c r="C445" i="22"/>
  <c r="B445" i="22"/>
  <c r="F444" i="22"/>
  <c r="C444" i="22"/>
  <c r="B444" i="22"/>
  <c r="F443" i="22"/>
  <c r="C443" i="22"/>
  <c r="B443" i="22"/>
  <c r="F442" i="22"/>
  <c r="C442" i="22"/>
  <c r="B442" i="22"/>
  <c r="F441" i="22"/>
  <c r="C441" i="22"/>
  <c r="B441" i="22"/>
  <c r="F440" i="22"/>
  <c r="C440" i="22"/>
  <c r="B440" i="22"/>
  <c r="F437" i="22"/>
  <c r="F436" i="22"/>
  <c r="F435" i="22"/>
  <c r="F434" i="22"/>
  <c r="F433" i="22"/>
  <c r="F432" i="22"/>
  <c r="F431" i="22"/>
  <c r="F430" i="22"/>
  <c r="F429" i="22"/>
  <c r="F426" i="22"/>
  <c r="C426" i="22"/>
  <c r="B426" i="22"/>
  <c r="F425" i="22"/>
  <c r="C425" i="22"/>
  <c r="B425" i="22"/>
  <c r="F424" i="22"/>
  <c r="C424" i="22"/>
  <c r="B424" i="22"/>
  <c r="F423" i="22"/>
  <c r="C423" i="22"/>
  <c r="B423" i="22"/>
  <c r="F422" i="22"/>
  <c r="C422" i="22"/>
  <c r="B422" i="22"/>
  <c r="F421" i="22"/>
  <c r="C421" i="22"/>
  <c r="B421" i="22"/>
  <c r="F418" i="22"/>
  <c r="C418" i="22"/>
  <c r="B418" i="22"/>
  <c r="F417" i="22"/>
  <c r="C417" i="22"/>
  <c r="B417" i="22"/>
  <c r="F415" i="22"/>
  <c r="C415" i="22"/>
  <c r="B415" i="22"/>
  <c r="F414" i="22"/>
  <c r="C414" i="22"/>
  <c r="B414" i="22"/>
  <c r="F413" i="22"/>
  <c r="C413" i="22"/>
  <c r="B413" i="22"/>
  <c r="F412" i="22"/>
  <c r="C412" i="22"/>
  <c r="B412" i="22"/>
  <c r="F411" i="22"/>
  <c r="C411" i="22"/>
  <c r="B411" i="22"/>
  <c r="F410" i="22"/>
  <c r="C410" i="22"/>
  <c r="B410" i="22"/>
  <c r="F409" i="22"/>
  <c r="C409" i="22"/>
  <c r="B409" i="22"/>
  <c r="F408" i="22"/>
  <c r="C408" i="22"/>
  <c r="B408" i="22"/>
  <c r="F407" i="22"/>
  <c r="C407" i="22"/>
  <c r="B407" i="22"/>
  <c r="F406" i="22"/>
  <c r="C406" i="22"/>
  <c r="B406" i="22"/>
  <c r="F404" i="22"/>
  <c r="F403" i="22"/>
  <c r="F402" i="22"/>
  <c r="F401" i="22"/>
  <c r="F400" i="22"/>
  <c r="F399" i="22"/>
  <c r="F398" i="22"/>
  <c r="F397" i="22"/>
  <c r="F396" i="22"/>
  <c r="F395" i="22"/>
  <c r="F394" i="22"/>
  <c r="F393" i="22"/>
  <c r="F392" i="22"/>
  <c r="F391" i="22"/>
  <c r="F389" i="22"/>
  <c r="F388" i="22"/>
  <c r="F387" i="22"/>
  <c r="F386" i="22"/>
  <c r="F385" i="22"/>
  <c r="F384" i="22"/>
  <c r="F383" i="22"/>
  <c r="F382" i="22"/>
  <c r="F381" i="22"/>
  <c r="F380" i="22"/>
  <c r="F379" i="22"/>
  <c r="F378" i="22"/>
  <c r="F377" i="22"/>
  <c r="F376" i="22"/>
  <c r="F374" i="22"/>
  <c r="C374" i="22"/>
  <c r="B374" i="22"/>
  <c r="F373" i="22"/>
  <c r="C373" i="22"/>
  <c r="B373" i="22"/>
  <c r="F372" i="22"/>
  <c r="C372" i="22"/>
  <c r="B372" i="22"/>
  <c r="F371" i="22"/>
  <c r="C371" i="22"/>
  <c r="B371" i="22"/>
  <c r="F370" i="22"/>
  <c r="C370" i="22"/>
  <c r="B370" i="22"/>
  <c r="F369" i="22"/>
  <c r="C369" i="22"/>
  <c r="B369" i="22"/>
  <c r="F368" i="22"/>
  <c r="C368" i="22"/>
  <c r="B368" i="22"/>
  <c r="F366" i="22"/>
  <c r="C366" i="22"/>
  <c r="B366" i="22"/>
  <c r="F365" i="22"/>
  <c r="C365" i="22"/>
  <c r="B365" i="22"/>
  <c r="F364" i="22"/>
  <c r="C364" i="22"/>
  <c r="B364" i="22"/>
  <c r="F363" i="22"/>
  <c r="C363" i="22"/>
  <c r="B363" i="22"/>
  <c r="F362" i="22"/>
  <c r="C362" i="22"/>
  <c r="B362" i="22"/>
  <c r="F361" i="22"/>
  <c r="C361" i="22"/>
  <c r="B361" i="22"/>
  <c r="F360" i="22"/>
  <c r="C360" i="22"/>
  <c r="B360" i="22"/>
  <c r="F359" i="22"/>
  <c r="C359" i="22"/>
  <c r="B359" i="22"/>
  <c r="F358" i="22"/>
  <c r="C358" i="22"/>
  <c r="B358" i="22"/>
  <c r="F357" i="22"/>
  <c r="C357" i="22"/>
  <c r="B357" i="22"/>
  <c r="F356" i="22"/>
  <c r="C356" i="22"/>
  <c r="B356" i="22"/>
  <c r="F355" i="22"/>
  <c r="C355" i="22"/>
  <c r="B355" i="22"/>
  <c r="F354" i="22"/>
  <c r="C354" i="22"/>
  <c r="B354" i="22"/>
  <c r="F353" i="22"/>
  <c r="C353" i="22"/>
  <c r="B353" i="22"/>
  <c r="F352" i="22"/>
  <c r="C352" i="22"/>
  <c r="B352" i="22"/>
  <c r="F351" i="22"/>
  <c r="C351" i="22"/>
  <c r="B351" i="22"/>
  <c r="F350" i="22"/>
  <c r="C350" i="22"/>
  <c r="B350" i="22"/>
  <c r="F349" i="22"/>
  <c r="C349" i="22"/>
  <c r="B349" i="22"/>
  <c r="F348" i="22"/>
  <c r="C348" i="22"/>
  <c r="B348" i="22"/>
  <c r="F347" i="22"/>
  <c r="C347" i="22"/>
  <c r="B347" i="22"/>
  <c r="F346" i="22"/>
  <c r="C346" i="22"/>
  <c r="B346" i="22"/>
  <c r="F345" i="22"/>
  <c r="C345" i="22"/>
  <c r="B345" i="22"/>
  <c r="F344" i="22"/>
  <c r="C344" i="22"/>
  <c r="B344" i="22"/>
  <c r="F343" i="22"/>
  <c r="C343" i="22"/>
  <c r="B343" i="22"/>
  <c r="F342" i="22"/>
  <c r="C342" i="22"/>
  <c r="B342" i="22"/>
  <c r="F341" i="22"/>
  <c r="C341" i="22"/>
  <c r="B341" i="22"/>
  <c r="F340" i="22"/>
  <c r="C340" i="22"/>
  <c r="B340" i="22"/>
  <c r="F338" i="22"/>
  <c r="C338" i="22"/>
  <c r="B338" i="22"/>
  <c r="F337" i="22"/>
  <c r="C337" i="22"/>
  <c r="B337" i="22"/>
  <c r="F336" i="22"/>
  <c r="C336" i="22"/>
  <c r="B336" i="22"/>
  <c r="F335" i="22"/>
  <c r="C335" i="22"/>
  <c r="B335" i="22"/>
  <c r="F334" i="22"/>
  <c r="C334" i="22"/>
  <c r="B334" i="22"/>
  <c r="F333" i="22"/>
  <c r="C333" i="22"/>
  <c r="B333" i="22"/>
  <c r="F332" i="22"/>
  <c r="C332" i="22"/>
  <c r="B332" i="22"/>
  <c r="F331" i="22"/>
  <c r="C331" i="22"/>
  <c r="B331" i="22"/>
  <c r="F330" i="22"/>
  <c r="C330" i="22"/>
  <c r="B330" i="22"/>
  <c r="F329" i="22"/>
  <c r="C329" i="22"/>
  <c r="B329" i="22"/>
  <c r="F328" i="22"/>
  <c r="C328" i="22"/>
  <c r="B328" i="22"/>
  <c r="F326" i="22"/>
  <c r="C326" i="22"/>
  <c r="B326" i="22"/>
  <c r="F325" i="22"/>
  <c r="C325" i="22"/>
  <c r="B325" i="22"/>
  <c r="F324" i="22"/>
  <c r="C324" i="22"/>
  <c r="B324" i="22"/>
  <c r="F323" i="22"/>
  <c r="C323" i="22"/>
  <c r="B323" i="22"/>
  <c r="F322" i="22"/>
  <c r="C322" i="22"/>
  <c r="B322" i="22"/>
  <c r="F321" i="22"/>
  <c r="C321" i="22"/>
  <c r="B321" i="22"/>
  <c r="F320" i="22"/>
  <c r="C320" i="22"/>
  <c r="B320" i="22"/>
  <c r="F319" i="22"/>
  <c r="C319" i="22"/>
  <c r="B319" i="22"/>
  <c r="F318" i="22"/>
  <c r="C318" i="22"/>
  <c r="B318" i="22"/>
  <c r="F317" i="22"/>
  <c r="C317" i="22"/>
  <c r="B317" i="22"/>
  <c r="F316" i="22"/>
  <c r="C316" i="22"/>
  <c r="B316" i="22"/>
  <c r="F315" i="22"/>
  <c r="C315" i="22"/>
  <c r="B315" i="22"/>
  <c r="F314" i="22"/>
  <c r="C314" i="22"/>
  <c r="B314" i="22"/>
  <c r="F313" i="22"/>
  <c r="C313" i="22"/>
  <c r="B313" i="22"/>
  <c r="F312" i="22"/>
  <c r="C312" i="22"/>
  <c r="B312" i="22"/>
  <c r="F311" i="22"/>
  <c r="C311" i="22"/>
  <c r="B311" i="22"/>
  <c r="F310" i="22"/>
  <c r="C310" i="22"/>
  <c r="B310" i="22"/>
  <c r="F308" i="22"/>
  <c r="C308" i="22"/>
  <c r="B308" i="22"/>
  <c r="F307" i="22"/>
  <c r="C307" i="22"/>
  <c r="B307" i="22"/>
  <c r="F306" i="22"/>
  <c r="C306" i="22"/>
  <c r="B306" i="22"/>
  <c r="F305" i="22"/>
  <c r="C305" i="22"/>
  <c r="B305" i="22"/>
  <c r="F304" i="22"/>
  <c r="C304" i="22"/>
  <c r="B304" i="22"/>
  <c r="F303" i="22"/>
  <c r="C303" i="22"/>
  <c r="B303" i="22"/>
  <c r="F302" i="22"/>
  <c r="C302" i="22"/>
  <c r="B302" i="22"/>
  <c r="F301" i="22"/>
  <c r="C301" i="22"/>
  <c r="B301" i="22"/>
  <c r="F300" i="22"/>
  <c r="C300" i="22"/>
  <c r="B300" i="22"/>
  <c r="F299" i="22"/>
  <c r="C299" i="22"/>
  <c r="B299" i="22"/>
  <c r="F298" i="22"/>
  <c r="C298" i="22"/>
  <c r="B298" i="22"/>
  <c r="F297" i="22"/>
  <c r="C297" i="22"/>
  <c r="B297" i="22"/>
  <c r="F295" i="22"/>
  <c r="F294" i="22"/>
  <c r="F293" i="22"/>
  <c r="F292" i="22"/>
  <c r="F291" i="22"/>
  <c r="F290" i="22"/>
  <c r="F289" i="22"/>
  <c r="F288" i="22"/>
  <c r="F287" i="22"/>
  <c r="F286" i="22"/>
  <c r="F285" i="22"/>
  <c r="F284" i="22"/>
  <c r="F283" i="22"/>
  <c r="F282" i="22"/>
  <c r="F281" i="22"/>
  <c r="F280" i="22"/>
  <c r="F279" i="22"/>
  <c r="F278" i="22"/>
  <c r="F277" i="22"/>
  <c r="F276" i="22"/>
  <c r="F275" i="22"/>
  <c r="F274" i="22"/>
  <c r="F273" i="22"/>
  <c r="F272" i="22"/>
  <c r="F271" i="22"/>
  <c r="F270" i="22"/>
  <c r="F269" i="22"/>
  <c r="F268" i="22"/>
  <c r="F267" i="22"/>
  <c r="F266" i="22"/>
  <c r="F265" i="22"/>
  <c r="F264" i="22"/>
  <c r="F263" i="22"/>
  <c r="F262" i="22"/>
  <c r="F261" i="22"/>
  <c r="F260" i="22"/>
  <c r="F259" i="22"/>
  <c r="F258" i="22"/>
  <c r="F257" i="22"/>
  <c r="F256" i="22"/>
  <c r="F255" i="22"/>
  <c r="F254" i="22"/>
  <c r="F253" i="22"/>
  <c r="F252" i="22"/>
  <c r="F251" i="22"/>
  <c r="F250" i="22"/>
  <c r="F249" i="22"/>
  <c r="F248" i="22"/>
  <c r="F247" i="22"/>
  <c r="F246" i="22"/>
  <c r="F245" i="22"/>
  <c r="F244" i="22"/>
  <c r="F243" i="22"/>
  <c r="F242" i="22"/>
  <c r="F241" i="22"/>
  <c r="F240" i="22"/>
  <c r="F239" i="22"/>
  <c r="F238" i="22"/>
  <c r="F237" i="22"/>
  <c r="F236" i="22"/>
  <c r="F235" i="22"/>
  <c r="F234" i="22"/>
  <c r="F233" i="22"/>
  <c r="F232" i="22"/>
  <c r="F231" i="22"/>
  <c r="F230" i="22"/>
  <c r="F229" i="22"/>
  <c r="F228" i="22"/>
  <c r="F227" i="22"/>
  <c r="F226" i="22"/>
  <c r="F225" i="22"/>
  <c r="F224" i="22"/>
  <c r="F223" i="22"/>
  <c r="F222" i="22"/>
  <c r="F221" i="22"/>
  <c r="F220" i="22"/>
  <c r="F219" i="22"/>
  <c r="F218" i="22"/>
  <c r="F217" i="22"/>
  <c r="F216" i="22"/>
  <c r="F215" i="22"/>
  <c r="F214" i="22"/>
  <c r="F213" i="22"/>
  <c r="F212" i="22"/>
  <c r="F211" i="22"/>
  <c r="F210" i="22"/>
  <c r="F209" i="22"/>
  <c r="F208" i="22"/>
  <c r="F207" i="22"/>
  <c r="F206" i="22"/>
  <c r="F205" i="22"/>
  <c r="F204" i="22"/>
  <c r="F203" i="22"/>
  <c r="F202" i="22"/>
  <c r="F201" i="22"/>
  <c r="F200" i="22"/>
  <c r="F199" i="22"/>
  <c r="F198" i="22"/>
  <c r="F197" i="22"/>
  <c r="F196" i="22"/>
  <c r="F195" i="22"/>
  <c r="F194" i="22"/>
  <c r="F193" i="22"/>
  <c r="F192" i="22"/>
  <c r="F191" i="22"/>
  <c r="F190" i="22"/>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1" i="22"/>
  <c r="F150" i="22"/>
  <c r="F149" i="22"/>
  <c r="F148" i="22"/>
  <c r="F147" i="22"/>
  <c r="F146" i="22"/>
  <c r="F145" i="22"/>
  <c r="F144" i="22"/>
  <c r="F143" i="22"/>
  <c r="F142" i="22"/>
  <c r="F139" i="22"/>
  <c r="C139" i="22"/>
  <c r="B139" i="22"/>
  <c r="F138" i="22"/>
  <c r="C138" i="22"/>
  <c r="B138" i="22"/>
  <c r="F137" i="22"/>
  <c r="C137" i="22"/>
  <c r="B137" i="22"/>
  <c r="F136" i="22"/>
  <c r="C136" i="22"/>
  <c r="B136" i="22"/>
  <c r="F135" i="22"/>
  <c r="C135" i="22"/>
  <c r="B135" i="22"/>
  <c r="F134" i="22"/>
  <c r="C134" i="22"/>
  <c r="B134" i="22"/>
  <c r="F133" i="22"/>
  <c r="C133" i="22"/>
  <c r="B133" i="22"/>
  <c r="F132" i="22"/>
  <c r="C132" i="22"/>
  <c r="B132" i="22"/>
  <c r="F131" i="22"/>
  <c r="C131" i="22"/>
  <c r="B131" i="22"/>
  <c r="F130" i="22"/>
  <c r="C130" i="22"/>
  <c r="B130" i="22"/>
  <c r="F129" i="22"/>
  <c r="C129" i="22"/>
  <c r="B129" i="22"/>
  <c r="F127" i="22"/>
  <c r="C127" i="22"/>
  <c r="B127" i="22"/>
  <c r="F126" i="22"/>
  <c r="C126" i="22"/>
  <c r="B126" i="22"/>
  <c r="F125" i="22"/>
  <c r="C125" i="22"/>
  <c r="B125" i="22"/>
  <c r="F124" i="22"/>
  <c r="C124" i="22"/>
  <c r="B124" i="22"/>
  <c r="F123" i="22"/>
  <c r="C123" i="22"/>
  <c r="B123" i="22"/>
  <c r="F122" i="22"/>
  <c r="C122" i="22"/>
  <c r="B122" i="22"/>
  <c r="F121" i="22"/>
  <c r="C121" i="22"/>
  <c r="B121" i="22"/>
  <c r="F120" i="22"/>
  <c r="C120" i="22"/>
  <c r="B120" i="22"/>
  <c r="F118" i="22"/>
  <c r="C118" i="22"/>
  <c r="B118" i="22"/>
  <c r="F117" i="22"/>
  <c r="C117" i="22"/>
  <c r="B117" i="22"/>
  <c r="F116" i="22"/>
  <c r="C116" i="22"/>
  <c r="B116" i="22"/>
  <c r="F115" i="22"/>
  <c r="C115" i="22"/>
  <c r="B115" i="22"/>
  <c r="F114" i="22"/>
  <c r="C114" i="22"/>
  <c r="B114" i="22"/>
  <c r="F113" i="22"/>
  <c r="C113" i="22"/>
  <c r="B113" i="22"/>
  <c r="F112" i="22"/>
  <c r="C112" i="22"/>
  <c r="B112" i="22"/>
  <c r="F111" i="22"/>
  <c r="C111" i="22"/>
  <c r="B111" i="22"/>
  <c r="F109" i="22"/>
  <c r="C109" i="22"/>
  <c r="B109" i="22"/>
  <c r="F108" i="22"/>
  <c r="C108" i="22"/>
  <c r="B108" i="22"/>
  <c r="F107" i="22"/>
  <c r="C107" i="22"/>
  <c r="B107" i="22"/>
  <c r="F106" i="22"/>
  <c r="C106" i="22"/>
  <c r="B106" i="22"/>
  <c r="F105" i="22"/>
  <c r="C105" i="22"/>
  <c r="B105" i="22"/>
  <c r="F104" i="22"/>
  <c r="C104" i="22"/>
  <c r="B104" i="22"/>
  <c r="F103" i="22"/>
  <c r="C103" i="22"/>
  <c r="B103" i="22"/>
  <c r="F102" i="22"/>
  <c r="C102" i="22"/>
  <c r="B102" i="22"/>
  <c r="F98" i="22"/>
  <c r="F97" i="22"/>
  <c r="F96" i="22"/>
  <c r="F95" i="22"/>
  <c r="F94" i="22"/>
  <c r="F93" i="22"/>
  <c r="F92" i="22"/>
  <c r="F91" i="22"/>
  <c r="F90" i="22"/>
  <c r="F89" i="22"/>
  <c r="F87" i="22"/>
  <c r="F86" i="22"/>
  <c r="F85" i="22"/>
  <c r="F84" i="22"/>
  <c r="F83" i="22"/>
  <c r="F82" i="22"/>
  <c r="F81" i="22"/>
  <c r="F80" i="22"/>
  <c r="F79" i="22"/>
  <c r="F78" i="22"/>
  <c r="F76" i="22"/>
  <c r="C76" i="22"/>
  <c r="B76" i="22"/>
  <c r="F75" i="22"/>
  <c r="C75" i="22"/>
  <c r="B75" i="22"/>
  <c r="F74" i="22"/>
  <c r="C74" i="22"/>
  <c r="B74" i="22"/>
  <c r="F73" i="22"/>
  <c r="C73" i="22"/>
  <c r="B73" i="22"/>
  <c r="F72" i="22"/>
  <c r="C72" i="22"/>
  <c r="B72" i="22"/>
  <c r="F71" i="22"/>
  <c r="C71" i="22"/>
  <c r="B71" i="22"/>
  <c r="F70" i="22"/>
  <c r="C70" i="22"/>
  <c r="B70" i="22"/>
  <c r="F69" i="22"/>
  <c r="C69" i="22"/>
  <c r="B69" i="22"/>
  <c r="F68" i="22"/>
  <c r="C68" i="22"/>
  <c r="B68" i="22"/>
  <c r="F67" i="22"/>
  <c r="C67" i="22"/>
  <c r="B67" i="22"/>
  <c r="F65" i="22"/>
  <c r="C65" i="22"/>
  <c r="B65" i="22"/>
  <c r="F64" i="22"/>
  <c r="C64" i="22"/>
  <c r="B64" i="22"/>
  <c r="F63" i="22"/>
  <c r="C63" i="22"/>
  <c r="B63" i="22"/>
  <c r="F62" i="22"/>
  <c r="C62" i="22"/>
  <c r="B62" i="22"/>
  <c r="F61" i="22"/>
  <c r="C61" i="22"/>
  <c r="B61" i="22"/>
  <c r="F60" i="22"/>
  <c r="C60" i="22"/>
  <c r="B60" i="22"/>
  <c r="F59" i="22"/>
  <c r="C59" i="22"/>
  <c r="B59" i="22"/>
  <c r="F58" i="22"/>
  <c r="C58" i="22"/>
  <c r="B58" i="22"/>
  <c r="F57" i="22"/>
  <c r="C57" i="22"/>
  <c r="B57" i="22"/>
  <c r="F56" i="22"/>
  <c r="C56" i="22"/>
  <c r="B56" i="22"/>
  <c r="F53" i="22"/>
  <c r="C53" i="22"/>
  <c r="B53" i="22"/>
  <c r="F52" i="22"/>
  <c r="C52" i="22"/>
  <c r="B52" i="22"/>
  <c r="F51" i="22"/>
  <c r="C51" i="22"/>
  <c r="B51" i="22"/>
  <c r="F50" i="22"/>
  <c r="C50" i="22"/>
  <c r="B50" i="22"/>
  <c r="F49" i="22"/>
  <c r="C49" i="22"/>
  <c r="B49" i="22"/>
  <c r="F48" i="22"/>
  <c r="C48" i="22"/>
  <c r="B48" i="22"/>
  <c r="F47" i="22"/>
  <c r="C47" i="22"/>
  <c r="B47" i="22"/>
  <c r="F46" i="22"/>
  <c r="F45" i="22"/>
  <c r="C45" i="22"/>
  <c r="B45" i="22"/>
  <c r="F43" i="22"/>
  <c r="C43" i="22"/>
  <c r="B43" i="22"/>
  <c r="F42" i="22"/>
  <c r="C42" i="22"/>
  <c r="B42" i="22"/>
  <c r="F41" i="22"/>
  <c r="C41" i="22"/>
  <c r="B41" i="22"/>
  <c r="F40" i="22"/>
  <c r="C40" i="22"/>
  <c r="B40" i="22"/>
  <c r="F39" i="22"/>
  <c r="C39" i="22"/>
  <c r="B39" i="22"/>
  <c r="F38" i="22"/>
  <c r="C38" i="22"/>
  <c r="B38" i="22"/>
  <c r="F37" i="22"/>
  <c r="C37" i="22"/>
  <c r="B37" i="22"/>
  <c r="F36" i="22"/>
  <c r="C36" i="22"/>
  <c r="B36" i="22"/>
  <c r="F35" i="22"/>
  <c r="C35" i="22"/>
  <c r="B35" i="22"/>
  <c r="F33" i="22"/>
  <c r="C33" i="22"/>
  <c r="B33" i="22"/>
  <c r="F32" i="22"/>
  <c r="C32" i="22"/>
  <c r="B32" i="22"/>
  <c r="F31" i="22"/>
  <c r="C31" i="22"/>
  <c r="B31" i="22"/>
  <c r="F30" i="22"/>
  <c r="C30" i="22"/>
  <c r="B30" i="22"/>
  <c r="F29" i="22"/>
  <c r="C29" i="22"/>
  <c r="B29" i="22"/>
  <c r="F28" i="22"/>
  <c r="C28" i="22"/>
  <c r="B28" i="22"/>
  <c r="F27" i="22"/>
  <c r="C27" i="22"/>
  <c r="B27" i="22"/>
  <c r="F26" i="22"/>
  <c r="C26" i="22"/>
  <c r="B26" i="22"/>
  <c r="F25" i="22"/>
  <c r="C25" i="22"/>
  <c r="B25" i="22"/>
  <c r="F23" i="22"/>
  <c r="C23" i="22"/>
  <c r="B23" i="22"/>
  <c r="F22" i="22"/>
  <c r="C22" i="22"/>
  <c r="B22" i="22"/>
  <c r="F21" i="22"/>
  <c r="C21" i="22"/>
  <c r="B21" i="22"/>
  <c r="F20" i="22"/>
  <c r="C20" i="22"/>
  <c r="B20" i="22"/>
  <c r="F19" i="22"/>
  <c r="C19" i="22"/>
  <c r="B19" i="22"/>
  <c r="F18" i="22"/>
  <c r="C18" i="22"/>
  <c r="B18" i="22"/>
  <c r="F17" i="22"/>
  <c r="C17" i="22"/>
  <c r="B17" i="22"/>
  <c r="F16" i="22"/>
  <c r="C16" i="22"/>
  <c r="B16" i="22"/>
  <c r="F15" i="22"/>
  <c r="C15" i="22"/>
  <c r="B15" i="22"/>
  <c r="F13" i="22"/>
  <c r="C13" i="22"/>
  <c r="B13" i="22"/>
  <c r="F12" i="22"/>
  <c r="C12" i="22"/>
  <c r="B12" i="22"/>
  <c r="F11" i="22"/>
  <c r="C11" i="22"/>
  <c r="B11" i="22"/>
  <c r="F10" i="22"/>
  <c r="C10" i="22"/>
  <c r="B10" i="22"/>
  <c r="F9" i="22"/>
  <c r="C9" i="22"/>
  <c r="B9" i="22"/>
  <c r="F8" i="22"/>
  <c r="C8" i="22"/>
  <c r="B8" i="22"/>
  <c r="F7" i="22"/>
  <c r="C7" i="22"/>
  <c r="B7" i="22"/>
  <c r="F6" i="22"/>
  <c r="C6" i="22"/>
  <c r="B6" i="22"/>
  <c r="F5" i="22"/>
  <c r="C5" i="22"/>
  <c r="B5" i="22"/>
  <c r="F829" i="12"/>
  <c r="B829" i="12"/>
  <c r="F828" i="12"/>
  <c r="B828" i="12"/>
  <c r="F826" i="12"/>
  <c r="B826" i="12"/>
  <c r="F825" i="12"/>
  <c r="B825" i="12"/>
  <c r="F824" i="12"/>
  <c r="B824" i="12"/>
  <c r="F823" i="12"/>
  <c r="B823" i="12"/>
  <c r="F822" i="12"/>
  <c r="B822" i="12"/>
  <c r="F821" i="12"/>
  <c r="B821" i="12"/>
  <c r="F820" i="12"/>
  <c r="B820" i="12"/>
  <c r="F819" i="12"/>
  <c r="B819" i="12"/>
  <c r="F816" i="12"/>
  <c r="F815" i="12" s="1"/>
  <c r="C816" i="12"/>
  <c r="B816" i="12"/>
  <c r="F814" i="12"/>
  <c r="C814" i="12"/>
  <c r="B814" i="12"/>
  <c r="F813" i="12"/>
  <c r="C813" i="12"/>
  <c r="B813" i="12"/>
  <c r="F812" i="12"/>
  <c r="C812" i="12"/>
  <c r="B812" i="12"/>
  <c r="F811" i="12"/>
  <c r="C811" i="12"/>
  <c r="B811" i="12"/>
  <c r="F810" i="12"/>
  <c r="C810" i="12"/>
  <c r="B810" i="12"/>
  <c r="F809" i="12"/>
  <c r="C809" i="12"/>
  <c r="B809" i="12"/>
  <c r="F808" i="12"/>
  <c r="C808" i="12"/>
  <c r="B808" i="12"/>
  <c r="F807" i="12"/>
  <c r="C807" i="12"/>
  <c r="B807" i="12"/>
  <c r="F805" i="12"/>
  <c r="C805" i="12"/>
  <c r="B805" i="12"/>
  <c r="F804" i="12"/>
  <c r="C804" i="12"/>
  <c r="B804" i="12"/>
  <c r="F803" i="12"/>
  <c r="C803" i="12"/>
  <c r="B803" i="12"/>
  <c r="F802" i="12"/>
  <c r="C802" i="12"/>
  <c r="B802" i="12"/>
  <c r="F800" i="12"/>
  <c r="C800" i="12"/>
  <c r="B800" i="12"/>
  <c r="F799" i="12"/>
  <c r="C799" i="12"/>
  <c r="B799" i="12"/>
  <c r="F798" i="12"/>
  <c r="C798" i="12"/>
  <c r="B798" i="12"/>
  <c r="F797" i="12"/>
  <c r="C797" i="12"/>
  <c r="B797" i="12"/>
  <c r="F796" i="12"/>
  <c r="C796" i="12"/>
  <c r="B796" i="12"/>
  <c r="F795" i="12"/>
  <c r="C795" i="12"/>
  <c r="B795" i="12"/>
  <c r="F792" i="12"/>
  <c r="C792" i="12"/>
  <c r="B792" i="12"/>
  <c r="F791" i="12"/>
  <c r="C791" i="12"/>
  <c r="B791" i="12"/>
  <c r="F790" i="12"/>
  <c r="C790" i="12"/>
  <c r="B790" i="12"/>
  <c r="F789" i="12"/>
  <c r="C789" i="12"/>
  <c r="B789" i="12"/>
  <c r="F788" i="12"/>
  <c r="C788" i="12"/>
  <c r="B788" i="12"/>
  <c r="F787" i="12"/>
  <c r="C787" i="12"/>
  <c r="B787" i="12"/>
  <c r="F786" i="12"/>
  <c r="C786" i="12"/>
  <c r="B786" i="12"/>
  <c r="F785" i="12"/>
  <c r="F784" i="12"/>
  <c r="C784" i="12"/>
  <c r="B784" i="12"/>
  <c r="F783" i="12"/>
  <c r="C783" i="12"/>
  <c r="B783" i="12"/>
  <c r="F782" i="12"/>
  <c r="C782" i="12"/>
  <c r="B782" i="12"/>
  <c r="F781" i="12"/>
  <c r="C781" i="12"/>
  <c r="B781" i="12"/>
  <c r="F780" i="12"/>
  <c r="C780" i="12"/>
  <c r="B780" i="12"/>
  <c r="F779" i="12"/>
  <c r="C779" i="12"/>
  <c r="B779" i="12"/>
  <c r="F778" i="12"/>
  <c r="C778" i="12"/>
  <c r="B778" i="12"/>
  <c r="F777" i="12"/>
  <c r="C777" i="12"/>
  <c r="B777" i="12"/>
  <c r="F776" i="12"/>
  <c r="C776" i="12"/>
  <c r="B776" i="12"/>
  <c r="F775" i="12"/>
  <c r="C775" i="12"/>
  <c r="B775" i="12"/>
  <c r="F773" i="12"/>
  <c r="C773" i="12"/>
  <c r="B773" i="12"/>
  <c r="F772" i="12"/>
  <c r="C772" i="12"/>
  <c r="B772" i="12"/>
  <c r="F771" i="12"/>
  <c r="C771" i="12"/>
  <c r="B771" i="12"/>
  <c r="F770" i="12"/>
  <c r="C770" i="12"/>
  <c r="B770" i="12"/>
  <c r="F769" i="12"/>
  <c r="C769" i="12"/>
  <c r="B769" i="12"/>
  <c r="F768" i="12"/>
  <c r="C768" i="12"/>
  <c r="B768" i="12"/>
  <c r="F767" i="12"/>
  <c r="C767" i="12"/>
  <c r="B767" i="12"/>
  <c r="F766" i="12"/>
  <c r="C766" i="12"/>
  <c r="B766" i="12"/>
  <c r="F763" i="12"/>
  <c r="C763" i="12"/>
  <c r="B763" i="12"/>
  <c r="F762" i="12"/>
  <c r="C762" i="12"/>
  <c r="B762" i="12"/>
  <c r="F760" i="12"/>
  <c r="C760" i="12"/>
  <c r="B760" i="12"/>
  <c r="F759" i="12"/>
  <c r="C759" i="12"/>
  <c r="B759" i="12"/>
  <c r="F758" i="12"/>
  <c r="C758" i="12"/>
  <c r="B758" i="12"/>
  <c r="F757" i="12"/>
  <c r="C757" i="12"/>
  <c r="B757" i="12"/>
  <c r="F756" i="12"/>
  <c r="C756" i="12"/>
  <c r="B756" i="12"/>
  <c r="F754" i="12"/>
  <c r="C754" i="12"/>
  <c r="B754" i="12"/>
  <c r="F753" i="12"/>
  <c r="C753" i="12"/>
  <c r="B753" i="12"/>
  <c r="F752" i="12"/>
  <c r="C752" i="12"/>
  <c r="B752" i="12"/>
  <c r="F751" i="12"/>
  <c r="C751" i="12"/>
  <c r="B751" i="12"/>
  <c r="F750" i="12"/>
  <c r="C750" i="12"/>
  <c r="B750" i="12"/>
  <c r="F749" i="12"/>
  <c r="C749" i="12"/>
  <c r="B749" i="12"/>
  <c r="F748" i="12"/>
  <c r="C748" i="12"/>
  <c r="B748" i="12"/>
  <c r="F747" i="12"/>
  <c r="C747" i="12"/>
  <c r="B747" i="12"/>
  <c r="F746" i="12"/>
  <c r="C746" i="12"/>
  <c r="B746" i="12"/>
  <c r="F745" i="12"/>
  <c r="C745" i="12"/>
  <c r="B745" i="12"/>
  <c r="F744" i="12"/>
  <c r="C744" i="12"/>
  <c r="B744" i="12"/>
  <c r="F743" i="12"/>
  <c r="C743" i="12"/>
  <c r="B743" i="12"/>
  <c r="F742" i="12"/>
  <c r="C742" i="12"/>
  <c r="B742" i="12"/>
  <c r="F741" i="12"/>
  <c r="C741" i="12"/>
  <c r="B741" i="12"/>
  <c r="F740" i="12"/>
  <c r="C740" i="12"/>
  <c r="B740" i="12"/>
  <c r="F739" i="12"/>
  <c r="C739" i="12"/>
  <c r="B739" i="12"/>
  <c r="F738" i="12"/>
  <c r="C738" i="12"/>
  <c r="B738" i="12"/>
  <c r="F737" i="12"/>
  <c r="C737" i="12"/>
  <c r="B737" i="12"/>
  <c r="F735" i="12"/>
  <c r="C735" i="12"/>
  <c r="B735" i="12"/>
  <c r="F734" i="12"/>
  <c r="C734" i="12"/>
  <c r="B734" i="12"/>
  <c r="F733" i="12"/>
  <c r="C733" i="12"/>
  <c r="B733" i="12"/>
  <c r="F732" i="12"/>
  <c r="C732" i="12"/>
  <c r="B732" i="12"/>
  <c r="F731" i="12"/>
  <c r="C731" i="12"/>
  <c r="B731" i="12"/>
  <c r="F730" i="12"/>
  <c r="C730" i="12"/>
  <c r="B730" i="12"/>
  <c r="F729" i="12"/>
  <c r="C729" i="12"/>
  <c r="B729" i="12"/>
  <c r="F728" i="12"/>
  <c r="C728" i="12"/>
  <c r="B728" i="12"/>
  <c r="F727" i="12"/>
  <c r="C727" i="12"/>
  <c r="B727" i="12"/>
  <c r="F726" i="12"/>
  <c r="C726" i="12"/>
  <c r="B726" i="12"/>
  <c r="F725" i="12"/>
  <c r="C725" i="12"/>
  <c r="B725" i="12"/>
  <c r="F724" i="12"/>
  <c r="C724" i="12"/>
  <c r="B724" i="12"/>
  <c r="F723" i="12"/>
  <c r="C723" i="12"/>
  <c r="B723" i="12"/>
  <c r="F722" i="12"/>
  <c r="C722" i="12"/>
  <c r="B722" i="12"/>
  <c r="F721" i="12"/>
  <c r="C721" i="12"/>
  <c r="B721" i="12"/>
  <c r="F720" i="12"/>
  <c r="C720" i="12"/>
  <c r="B720" i="12"/>
  <c r="F719" i="12"/>
  <c r="C719" i="12"/>
  <c r="B719" i="12"/>
  <c r="F718" i="12"/>
  <c r="C718" i="12"/>
  <c r="B718" i="12"/>
  <c r="F717" i="12"/>
  <c r="C717" i="12"/>
  <c r="B717" i="12"/>
  <c r="F715" i="12"/>
  <c r="C715" i="12"/>
  <c r="B715" i="12"/>
  <c r="F714" i="12"/>
  <c r="C714" i="12"/>
  <c r="B714" i="12"/>
  <c r="F713" i="12"/>
  <c r="C713" i="12"/>
  <c r="B713" i="12"/>
  <c r="F712" i="12"/>
  <c r="C712" i="12"/>
  <c r="B712" i="12"/>
  <c r="F711" i="12"/>
  <c r="C711" i="12"/>
  <c r="B711" i="12"/>
  <c r="F710" i="12"/>
  <c r="C710" i="12"/>
  <c r="B710" i="12"/>
  <c r="F709" i="12"/>
  <c r="C709" i="12"/>
  <c r="B709" i="12"/>
  <c r="F708" i="12"/>
  <c r="C708" i="12"/>
  <c r="B708" i="12"/>
  <c r="F707" i="12"/>
  <c r="C707" i="12"/>
  <c r="B707" i="12"/>
  <c r="F705" i="12"/>
  <c r="C705" i="12"/>
  <c r="B705" i="12"/>
  <c r="F704" i="12"/>
  <c r="C704" i="12"/>
  <c r="B704" i="12"/>
  <c r="F703" i="12"/>
  <c r="C703" i="12"/>
  <c r="B703" i="12"/>
  <c r="F702" i="12"/>
  <c r="C702" i="12"/>
  <c r="B702" i="12"/>
  <c r="F701" i="12"/>
  <c r="C701" i="12"/>
  <c r="B701" i="12"/>
  <c r="F700" i="12"/>
  <c r="C700" i="12"/>
  <c r="B700" i="12"/>
  <c r="F699" i="12"/>
  <c r="C699" i="12"/>
  <c r="B699" i="12"/>
  <c r="F698" i="12"/>
  <c r="C698" i="12"/>
  <c r="B698" i="12"/>
  <c r="F697" i="12"/>
  <c r="C697" i="12"/>
  <c r="B697" i="12"/>
  <c r="F696" i="12"/>
  <c r="C696" i="12"/>
  <c r="B696" i="12"/>
  <c r="F695" i="12"/>
  <c r="C695" i="12"/>
  <c r="B695" i="12"/>
  <c r="F694" i="12"/>
  <c r="C694" i="12"/>
  <c r="B694" i="12"/>
  <c r="F693" i="12"/>
  <c r="C693" i="12"/>
  <c r="B693" i="12"/>
  <c r="F691" i="12"/>
  <c r="C691" i="12"/>
  <c r="B691" i="12"/>
  <c r="F690" i="12"/>
  <c r="C690" i="12"/>
  <c r="B690" i="12"/>
  <c r="F689" i="12"/>
  <c r="C689" i="12"/>
  <c r="B689" i="12"/>
  <c r="F687" i="12"/>
  <c r="C687" i="12"/>
  <c r="B687" i="12"/>
  <c r="F686" i="12"/>
  <c r="C686" i="12"/>
  <c r="B686" i="12"/>
  <c r="F685" i="12"/>
  <c r="C685" i="12"/>
  <c r="B685" i="12"/>
  <c r="F684" i="12"/>
  <c r="C684" i="12"/>
  <c r="B684" i="12"/>
  <c r="F683" i="12"/>
  <c r="C683" i="12"/>
  <c r="B683" i="12"/>
  <c r="F682" i="12"/>
  <c r="C682" i="12"/>
  <c r="B682" i="12"/>
  <c r="F681" i="12"/>
  <c r="C681" i="12"/>
  <c r="B681" i="12"/>
  <c r="F680" i="12"/>
  <c r="C680" i="12"/>
  <c r="B680" i="12"/>
  <c r="F679" i="12"/>
  <c r="C679" i="12"/>
  <c r="B679" i="12"/>
  <c r="F678" i="12"/>
  <c r="C678" i="12"/>
  <c r="B678" i="12"/>
  <c r="F677" i="12"/>
  <c r="C677" i="12"/>
  <c r="B677" i="12"/>
  <c r="F676" i="12"/>
  <c r="C676" i="12"/>
  <c r="B676" i="12"/>
  <c r="F675" i="12"/>
  <c r="C675" i="12"/>
  <c r="B675" i="12"/>
  <c r="F672" i="12"/>
  <c r="C672" i="12"/>
  <c r="B672" i="12"/>
  <c r="F671" i="12"/>
  <c r="C671" i="12"/>
  <c r="B671" i="12"/>
  <c r="F670" i="12"/>
  <c r="C670" i="12"/>
  <c r="B670" i="12"/>
  <c r="F668" i="12"/>
  <c r="C668" i="12"/>
  <c r="B668" i="12"/>
  <c r="F667" i="12"/>
  <c r="C667" i="12"/>
  <c r="B667" i="12"/>
  <c r="F665" i="12"/>
  <c r="C665" i="12"/>
  <c r="B665" i="12"/>
  <c r="F664" i="12"/>
  <c r="C664" i="12"/>
  <c r="B664" i="12"/>
  <c r="F663" i="12"/>
  <c r="C663" i="12"/>
  <c r="B663" i="12"/>
  <c r="F660" i="12"/>
  <c r="F659" i="12"/>
  <c r="F658" i="12"/>
  <c r="F657" i="12"/>
  <c r="F656" i="12"/>
  <c r="F654" i="12"/>
  <c r="F653" i="12"/>
  <c r="F652" i="12"/>
  <c r="F651" i="12"/>
  <c r="F650" i="12"/>
  <c r="F648" i="12"/>
  <c r="F647" i="12"/>
  <c r="F646" i="12"/>
  <c r="F645" i="12"/>
  <c r="F644" i="12"/>
  <c r="F643" i="12"/>
  <c r="F642" i="12"/>
  <c r="F641" i="12"/>
  <c r="F639" i="12"/>
  <c r="F638" i="12"/>
  <c r="F637" i="12"/>
  <c r="F635" i="12"/>
  <c r="F634" i="12"/>
  <c r="F633" i="12"/>
  <c r="F632" i="12"/>
  <c r="F631" i="12"/>
  <c r="F630" i="12"/>
  <c r="F629" i="12"/>
  <c r="F628" i="12"/>
  <c r="F627" i="12"/>
  <c r="F625" i="12"/>
  <c r="F624" i="12"/>
  <c r="F623" i="12"/>
  <c r="F621" i="12"/>
  <c r="F620" i="12"/>
  <c r="F619" i="12"/>
  <c r="F618"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78" i="12"/>
  <c r="C578" i="12"/>
  <c r="B578" i="12"/>
  <c r="F577" i="12"/>
  <c r="C577" i="12"/>
  <c r="B577" i="12"/>
  <c r="F576" i="12"/>
  <c r="C576" i="12"/>
  <c r="B576" i="12"/>
  <c r="F575" i="12"/>
  <c r="C575" i="12"/>
  <c r="B575" i="12"/>
  <c r="F574" i="12"/>
  <c r="C574" i="12"/>
  <c r="B574" i="12"/>
  <c r="F573" i="12"/>
  <c r="C573" i="12"/>
  <c r="B573" i="12"/>
  <c r="F572" i="12"/>
  <c r="C572" i="12"/>
  <c r="B572" i="12"/>
  <c r="F571" i="12"/>
  <c r="C571" i="12"/>
  <c r="B571" i="12"/>
  <c r="F570" i="12"/>
  <c r="C570" i="12"/>
  <c r="B570" i="12"/>
  <c r="F569" i="12"/>
  <c r="C569" i="12"/>
  <c r="B569" i="12"/>
  <c r="F568" i="12"/>
  <c r="C568" i="12"/>
  <c r="B568" i="12"/>
  <c r="F567" i="12"/>
  <c r="C567" i="12"/>
  <c r="B567" i="12"/>
  <c r="F566" i="12"/>
  <c r="C566" i="12"/>
  <c r="B566" i="12"/>
  <c r="F564" i="12"/>
  <c r="C564" i="12"/>
  <c r="B564" i="12"/>
  <c r="F563" i="12"/>
  <c r="C563" i="12"/>
  <c r="B563" i="12"/>
  <c r="F562" i="12"/>
  <c r="C562" i="12"/>
  <c r="B562" i="12"/>
  <c r="F561" i="12"/>
  <c r="C561" i="12"/>
  <c r="B561" i="12"/>
  <c r="F560" i="12"/>
  <c r="C560" i="12"/>
  <c r="B560" i="12"/>
  <c r="F559" i="12"/>
  <c r="C559" i="12"/>
  <c r="B559" i="12"/>
  <c r="F558" i="12"/>
  <c r="C558" i="12"/>
  <c r="B558" i="12"/>
  <c r="F557" i="12"/>
  <c r="C557" i="12"/>
  <c r="B557" i="12"/>
  <c r="F556" i="12"/>
  <c r="C556" i="12"/>
  <c r="B556" i="12"/>
  <c r="F555" i="12"/>
  <c r="C555" i="12"/>
  <c r="B555" i="12"/>
  <c r="F554" i="12"/>
  <c r="C554" i="12"/>
  <c r="B554" i="12"/>
  <c r="F553" i="12"/>
  <c r="C553" i="12"/>
  <c r="B553" i="12"/>
  <c r="F552" i="12"/>
  <c r="C552" i="12"/>
  <c r="B552" i="12"/>
  <c r="F551" i="12"/>
  <c r="C551" i="12"/>
  <c r="B551" i="12"/>
  <c r="F550" i="12"/>
  <c r="C550" i="12"/>
  <c r="B550" i="12"/>
  <c r="F549" i="12"/>
  <c r="C549" i="12"/>
  <c r="B549" i="12"/>
  <c r="F548" i="12"/>
  <c r="C548" i="12"/>
  <c r="B548" i="12"/>
  <c r="F547" i="12"/>
  <c r="C547" i="12"/>
  <c r="B547" i="12"/>
  <c r="F546" i="12"/>
  <c r="C546" i="12"/>
  <c r="B546" i="12"/>
  <c r="F545" i="12"/>
  <c r="C545" i="12"/>
  <c r="B545" i="12"/>
  <c r="F543" i="12"/>
  <c r="C543" i="12"/>
  <c r="B543" i="12"/>
  <c r="F542" i="12"/>
  <c r="C542" i="12"/>
  <c r="B542" i="12"/>
  <c r="F541" i="12"/>
  <c r="C541" i="12"/>
  <c r="B541" i="12"/>
  <c r="F540" i="12"/>
  <c r="C540" i="12"/>
  <c r="B540" i="12"/>
  <c r="F539" i="12"/>
  <c r="C539" i="12"/>
  <c r="B539" i="12"/>
  <c r="F538" i="12"/>
  <c r="C538" i="12"/>
  <c r="B538" i="12"/>
  <c r="F536" i="12"/>
  <c r="C536" i="12"/>
  <c r="B536" i="12"/>
  <c r="F535" i="12"/>
  <c r="C535" i="12"/>
  <c r="B535" i="12"/>
  <c r="F534" i="12"/>
  <c r="C534" i="12"/>
  <c r="B534" i="12"/>
  <c r="F533" i="12"/>
  <c r="C533" i="12"/>
  <c r="B533" i="12"/>
  <c r="F532" i="12"/>
  <c r="C532" i="12"/>
  <c r="B532" i="12"/>
  <c r="F531" i="12"/>
  <c r="C531" i="12"/>
  <c r="B531" i="12"/>
  <c r="F529" i="12"/>
  <c r="C529" i="12"/>
  <c r="B529" i="12"/>
  <c r="F528" i="12"/>
  <c r="C528" i="12"/>
  <c r="B528" i="12"/>
  <c r="F527" i="12"/>
  <c r="C527" i="12"/>
  <c r="B527" i="12"/>
  <c r="F526" i="12"/>
  <c r="C526" i="12"/>
  <c r="B526" i="12"/>
  <c r="F525" i="12"/>
  <c r="C525" i="12"/>
  <c r="B525" i="12"/>
  <c r="F524" i="12"/>
  <c r="C524" i="12"/>
  <c r="B524" i="12"/>
  <c r="F523" i="12"/>
  <c r="C523" i="12"/>
  <c r="B523" i="12"/>
  <c r="F522" i="12"/>
  <c r="C522" i="12"/>
  <c r="B522" i="12"/>
  <c r="F521" i="12"/>
  <c r="C521" i="12"/>
  <c r="B521" i="12"/>
  <c r="F520" i="12"/>
  <c r="C520" i="12"/>
  <c r="B520" i="12"/>
  <c r="F519" i="12"/>
  <c r="C519" i="12"/>
  <c r="B519" i="12"/>
  <c r="F518" i="12"/>
  <c r="C518" i="12"/>
  <c r="B518" i="12"/>
  <c r="F517" i="12"/>
  <c r="C517" i="12"/>
  <c r="B517" i="12"/>
  <c r="F516" i="12"/>
  <c r="C516" i="12"/>
  <c r="B516" i="12"/>
  <c r="F515" i="12"/>
  <c r="C515" i="12"/>
  <c r="B515" i="12"/>
  <c r="F514" i="12"/>
  <c r="C514" i="12"/>
  <c r="B514" i="12"/>
  <c r="F513" i="12"/>
  <c r="C513" i="12"/>
  <c r="B513" i="12"/>
  <c r="F511" i="12"/>
  <c r="C511" i="12"/>
  <c r="B511" i="12"/>
  <c r="F510" i="12"/>
  <c r="C510" i="12"/>
  <c r="B510" i="12"/>
  <c r="F509" i="12"/>
  <c r="C509" i="12"/>
  <c r="B509" i="12"/>
  <c r="F508" i="12"/>
  <c r="C508" i="12"/>
  <c r="B508" i="12"/>
  <c r="F507" i="12"/>
  <c r="C507" i="12"/>
  <c r="B507" i="12"/>
  <c r="F506" i="12"/>
  <c r="C506" i="12"/>
  <c r="B506" i="12"/>
  <c r="F505" i="12"/>
  <c r="C505" i="12"/>
  <c r="B505" i="12"/>
  <c r="F504" i="12"/>
  <c r="C504" i="12"/>
  <c r="B504" i="12"/>
  <c r="F503" i="12"/>
  <c r="C503" i="12"/>
  <c r="B503" i="12"/>
  <c r="F502" i="12"/>
  <c r="C502" i="12"/>
  <c r="B502" i="12"/>
  <c r="F501" i="12"/>
  <c r="C501" i="12"/>
  <c r="B501" i="12"/>
  <c r="F500" i="12"/>
  <c r="C500" i="12"/>
  <c r="B500" i="12"/>
  <c r="F499" i="12"/>
  <c r="C499" i="12"/>
  <c r="B499" i="12"/>
  <c r="F498" i="12"/>
  <c r="C498" i="12"/>
  <c r="B498" i="12"/>
  <c r="F497" i="12"/>
  <c r="C497" i="12"/>
  <c r="B497" i="12"/>
  <c r="F496" i="12"/>
  <c r="C496" i="12"/>
  <c r="B496" i="12"/>
  <c r="F495" i="12"/>
  <c r="C495" i="12"/>
  <c r="B495" i="12"/>
  <c r="F494" i="12"/>
  <c r="C494" i="12"/>
  <c r="B494" i="12"/>
  <c r="F492" i="12"/>
  <c r="C492" i="12"/>
  <c r="B492" i="12"/>
  <c r="F491" i="12"/>
  <c r="C491" i="12"/>
  <c r="B491" i="12"/>
  <c r="F490" i="12"/>
  <c r="C490" i="12"/>
  <c r="B490" i="12"/>
  <c r="F489" i="12"/>
  <c r="C489" i="12"/>
  <c r="B489" i="12"/>
  <c r="F486" i="12"/>
  <c r="F485" i="12"/>
  <c r="F484" i="12"/>
  <c r="F483" i="12"/>
  <c r="F482" i="12"/>
  <c r="F481" i="12"/>
  <c r="F480" i="12"/>
  <c r="F479" i="12"/>
  <c r="F478" i="12"/>
  <c r="F477" i="12"/>
  <c r="F475" i="12"/>
  <c r="F474" i="12"/>
  <c r="F473" i="12"/>
  <c r="F472" i="12"/>
  <c r="F471" i="12"/>
  <c r="F470" i="12"/>
  <c r="F469" i="12"/>
  <c r="F468" i="12"/>
  <c r="F467" i="12"/>
  <c r="F466" i="12"/>
  <c r="F464" i="12"/>
  <c r="F463" i="12"/>
  <c r="F462" i="12"/>
  <c r="F460" i="12"/>
  <c r="C460" i="12"/>
  <c r="B460" i="12"/>
  <c r="F459" i="12"/>
  <c r="C459" i="12"/>
  <c r="B459" i="12"/>
  <c r="F458" i="12"/>
  <c r="C458" i="12"/>
  <c r="B458" i="12"/>
  <c r="F457" i="12"/>
  <c r="C457" i="12"/>
  <c r="B457" i="12"/>
  <c r="F456" i="12"/>
  <c r="C456" i="12"/>
  <c r="B456" i="12"/>
  <c r="F455" i="12"/>
  <c r="C455" i="12"/>
  <c r="B455" i="12"/>
  <c r="F454" i="12"/>
  <c r="C454" i="12"/>
  <c r="B454" i="12"/>
  <c r="F453" i="12"/>
  <c r="C453" i="12"/>
  <c r="B453" i="12"/>
  <c r="F452" i="12"/>
  <c r="C452" i="12"/>
  <c r="B452" i="12"/>
  <c r="F451" i="12"/>
  <c r="C451" i="12"/>
  <c r="B451" i="12"/>
  <c r="F449" i="12"/>
  <c r="C449" i="12"/>
  <c r="B449" i="12"/>
  <c r="F448" i="12"/>
  <c r="C448" i="12"/>
  <c r="B448" i="12"/>
  <c r="F447" i="12"/>
  <c r="C447" i="12"/>
  <c r="B447" i="12"/>
  <c r="F446" i="12"/>
  <c r="C446" i="12"/>
  <c r="B446" i="12"/>
  <c r="F445" i="12"/>
  <c r="C445" i="12"/>
  <c r="B445" i="12"/>
  <c r="F444" i="12"/>
  <c r="C444" i="12"/>
  <c r="B444" i="12"/>
  <c r="F443" i="12"/>
  <c r="C443" i="12"/>
  <c r="B443" i="12"/>
  <c r="F442" i="12"/>
  <c r="C442" i="12"/>
  <c r="B442" i="12"/>
  <c r="F441" i="12"/>
  <c r="C441" i="12"/>
  <c r="B441" i="12"/>
  <c r="F440" i="12"/>
  <c r="C440" i="12"/>
  <c r="B440" i="12"/>
  <c r="F437" i="12"/>
  <c r="F436" i="12"/>
  <c r="F435" i="12"/>
  <c r="F434" i="12"/>
  <c r="F433" i="12"/>
  <c r="F432" i="12"/>
  <c r="F431" i="12"/>
  <c r="F430" i="12"/>
  <c r="F429" i="12"/>
  <c r="F426" i="12"/>
  <c r="C426" i="12"/>
  <c r="B426" i="12"/>
  <c r="F425" i="12"/>
  <c r="C425" i="12"/>
  <c r="B425" i="12"/>
  <c r="F424" i="12"/>
  <c r="C424" i="12"/>
  <c r="B424" i="12"/>
  <c r="F423" i="12"/>
  <c r="C423" i="12"/>
  <c r="B423" i="12"/>
  <c r="F422" i="12"/>
  <c r="C422" i="12"/>
  <c r="B422" i="12"/>
  <c r="F421" i="12"/>
  <c r="C421" i="12"/>
  <c r="B421" i="12"/>
  <c r="F418" i="12"/>
  <c r="C418" i="12"/>
  <c r="B418" i="12"/>
  <c r="F417" i="12"/>
  <c r="C417" i="12"/>
  <c r="B417" i="12"/>
  <c r="F415" i="12"/>
  <c r="C415" i="12"/>
  <c r="B415" i="12"/>
  <c r="F414" i="12"/>
  <c r="C414" i="12"/>
  <c r="B414" i="12"/>
  <c r="F413" i="12"/>
  <c r="C413" i="12"/>
  <c r="B413" i="12"/>
  <c r="F412" i="12"/>
  <c r="C412" i="12"/>
  <c r="B412" i="12"/>
  <c r="F411" i="12"/>
  <c r="C411" i="12"/>
  <c r="B411" i="12"/>
  <c r="F410" i="12"/>
  <c r="C410" i="12"/>
  <c r="B410" i="12"/>
  <c r="F409" i="12"/>
  <c r="C409" i="12"/>
  <c r="B409" i="12"/>
  <c r="F408" i="12"/>
  <c r="C408" i="12"/>
  <c r="B408" i="12"/>
  <c r="F407" i="12"/>
  <c r="C407" i="12"/>
  <c r="B407" i="12"/>
  <c r="F406" i="12"/>
  <c r="C406" i="12"/>
  <c r="B406" i="12"/>
  <c r="F404" i="12"/>
  <c r="F403" i="12"/>
  <c r="F402" i="12"/>
  <c r="F401" i="12"/>
  <c r="F400" i="12"/>
  <c r="F399" i="12"/>
  <c r="F398" i="12"/>
  <c r="F397" i="12"/>
  <c r="F396" i="12"/>
  <c r="F395" i="12"/>
  <c r="F394" i="12"/>
  <c r="F393" i="12"/>
  <c r="F392" i="12"/>
  <c r="F391" i="12"/>
  <c r="F389" i="12"/>
  <c r="F388" i="12"/>
  <c r="F387" i="12"/>
  <c r="F386" i="12"/>
  <c r="F385" i="12"/>
  <c r="F384" i="12"/>
  <c r="F383" i="12"/>
  <c r="F382" i="12"/>
  <c r="F381" i="12"/>
  <c r="F380" i="12"/>
  <c r="F379" i="12"/>
  <c r="F378" i="12"/>
  <c r="F377" i="12"/>
  <c r="F376" i="12"/>
  <c r="F374" i="12"/>
  <c r="C374" i="12"/>
  <c r="B374" i="12"/>
  <c r="F373" i="12"/>
  <c r="C373" i="12"/>
  <c r="B373" i="12"/>
  <c r="F372" i="12"/>
  <c r="C372" i="12"/>
  <c r="B372" i="12"/>
  <c r="F371" i="12"/>
  <c r="C371" i="12"/>
  <c r="B371" i="12"/>
  <c r="F370" i="12"/>
  <c r="C370" i="12"/>
  <c r="B370" i="12"/>
  <c r="F369" i="12"/>
  <c r="C369" i="12"/>
  <c r="B369" i="12"/>
  <c r="F368" i="12"/>
  <c r="C368" i="12"/>
  <c r="B368" i="12"/>
  <c r="F366" i="12"/>
  <c r="C366" i="12"/>
  <c r="B366" i="12"/>
  <c r="F365" i="12"/>
  <c r="C365" i="12"/>
  <c r="B365" i="12"/>
  <c r="F364" i="12"/>
  <c r="C364" i="12"/>
  <c r="B364" i="12"/>
  <c r="F363" i="12"/>
  <c r="C363" i="12"/>
  <c r="B363" i="12"/>
  <c r="F362" i="12"/>
  <c r="C362" i="12"/>
  <c r="B362" i="12"/>
  <c r="F361" i="12"/>
  <c r="C361" i="12"/>
  <c r="B361" i="12"/>
  <c r="F360" i="12"/>
  <c r="C360" i="12"/>
  <c r="B360" i="12"/>
  <c r="F359" i="12"/>
  <c r="C359" i="12"/>
  <c r="B359" i="12"/>
  <c r="F358" i="12"/>
  <c r="C358" i="12"/>
  <c r="B358" i="12"/>
  <c r="F357" i="12"/>
  <c r="C357" i="12"/>
  <c r="B357" i="12"/>
  <c r="F356" i="12"/>
  <c r="C356" i="12"/>
  <c r="B356" i="12"/>
  <c r="F355" i="12"/>
  <c r="C355" i="12"/>
  <c r="B355" i="12"/>
  <c r="F354" i="12"/>
  <c r="C354" i="12"/>
  <c r="B354" i="12"/>
  <c r="F353" i="12"/>
  <c r="C353" i="12"/>
  <c r="B353" i="12"/>
  <c r="F352" i="12"/>
  <c r="C352" i="12"/>
  <c r="B352" i="12"/>
  <c r="F351" i="12"/>
  <c r="C351" i="12"/>
  <c r="B351" i="12"/>
  <c r="F350" i="12"/>
  <c r="C350" i="12"/>
  <c r="B350" i="12"/>
  <c r="F349" i="12"/>
  <c r="C349" i="12"/>
  <c r="B349" i="12"/>
  <c r="F348" i="12"/>
  <c r="C348" i="12"/>
  <c r="B348" i="12"/>
  <c r="F347" i="12"/>
  <c r="C347" i="12"/>
  <c r="B347" i="12"/>
  <c r="F346" i="12"/>
  <c r="C346" i="12"/>
  <c r="B346" i="12"/>
  <c r="F345" i="12"/>
  <c r="C345" i="12"/>
  <c r="B345" i="12"/>
  <c r="F344" i="12"/>
  <c r="C344" i="12"/>
  <c r="B344" i="12"/>
  <c r="F343" i="12"/>
  <c r="C343" i="12"/>
  <c r="B343" i="12"/>
  <c r="F342" i="12"/>
  <c r="C342" i="12"/>
  <c r="B342" i="12"/>
  <c r="F341" i="12"/>
  <c r="C341" i="12"/>
  <c r="B341" i="12"/>
  <c r="F340" i="12"/>
  <c r="C340" i="12"/>
  <c r="B340" i="12"/>
  <c r="F338" i="12"/>
  <c r="C338" i="12"/>
  <c r="B338" i="12"/>
  <c r="F337" i="12"/>
  <c r="C337" i="12"/>
  <c r="B337" i="12"/>
  <c r="F336" i="12"/>
  <c r="C336" i="12"/>
  <c r="B336" i="12"/>
  <c r="F335" i="12"/>
  <c r="C335" i="12"/>
  <c r="B335" i="12"/>
  <c r="F334" i="12"/>
  <c r="C334" i="12"/>
  <c r="B334" i="12"/>
  <c r="F333" i="12"/>
  <c r="C333" i="12"/>
  <c r="B333" i="12"/>
  <c r="F332" i="12"/>
  <c r="C332" i="12"/>
  <c r="B332" i="12"/>
  <c r="F331" i="12"/>
  <c r="C331" i="12"/>
  <c r="B331" i="12"/>
  <c r="F330" i="12"/>
  <c r="C330" i="12"/>
  <c r="B330" i="12"/>
  <c r="F329" i="12"/>
  <c r="C329" i="12"/>
  <c r="B329" i="12"/>
  <c r="F328" i="12"/>
  <c r="C328" i="12"/>
  <c r="B328" i="12"/>
  <c r="F326" i="12"/>
  <c r="C326" i="12"/>
  <c r="B326" i="12"/>
  <c r="F325" i="12"/>
  <c r="C325" i="12"/>
  <c r="B325" i="12"/>
  <c r="F324" i="12"/>
  <c r="C324" i="12"/>
  <c r="B324" i="12"/>
  <c r="F323" i="12"/>
  <c r="C323" i="12"/>
  <c r="B323" i="12"/>
  <c r="F322" i="12"/>
  <c r="C322" i="12"/>
  <c r="B322" i="12"/>
  <c r="F321" i="12"/>
  <c r="C321" i="12"/>
  <c r="B321" i="12"/>
  <c r="F320" i="12"/>
  <c r="C320" i="12"/>
  <c r="B320" i="12"/>
  <c r="F319" i="12"/>
  <c r="C319" i="12"/>
  <c r="B319" i="12"/>
  <c r="F318" i="12"/>
  <c r="C318" i="12"/>
  <c r="B318" i="12"/>
  <c r="F317" i="12"/>
  <c r="C317" i="12"/>
  <c r="B317" i="12"/>
  <c r="F316" i="12"/>
  <c r="C316" i="12"/>
  <c r="B316" i="12"/>
  <c r="F315" i="12"/>
  <c r="C315" i="12"/>
  <c r="B315" i="12"/>
  <c r="F314" i="12"/>
  <c r="C314" i="12"/>
  <c r="B314" i="12"/>
  <c r="F313" i="12"/>
  <c r="C313" i="12"/>
  <c r="B313" i="12"/>
  <c r="F312" i="12"/>
  <c r="C312" i="12"/>
  <c r="B312" i="12"/>
  <c r="F311" i="12"/>
  <c r="C311" i="12"/>
  <c r="B311" i="12"/>
  <c r="F310" i="12"/>
  <c r="C310" i="12"/>
  <c r="B310" i="12"/>
  <c r="F308" i="12"/>
  <c r="C308" i="12"/>
  <c r="B308" i="12"/>
  <c r="F307" i="12"/>
  <c r="C307" i="12"/>
  <c r="B307" i="12"/>
  <c r="F306" i="12"/>
  <c r="C306" i="12"/>
  <c r="B306" i="12"/>
  <c r="F305" i="12"/>
  <c r="C305" i="12"/>
  <c r="B305" i="12"/>
  <c r="F304" i="12"/>
  <c r="C304" i="12"/>
  <c r="B304" i="12"/>
  <c r="F303" i="12"/>
  <c r="C303" i="12"/>
  <c r="B303" i="12"/>
  <c r="F302" i="12"/>
  <c r="C302" i="12"/>
  <c r="B302" i="12"/>
  <c r="F301" i="12"/>
  <c r="C301" i="12"/>
  <c r="B301" i="12"/>
  <c r="F300" i="12"/>
  <c r="C300" i="12"/>
  <c r="B300" i="12"/>
  <c r="F299" i="12"/>
  <c r="C299" i="12"/>
  <c r="B299" i="12"/>
  <c r="F298" i="12"/>
  <c r="C298" i="12"/>
  <c r="B298" i="12"/>
  <c r="F297" i="12"/>
  <c r="C297" i="12"/>
  <c r="B297"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39" i="12"/>
  <c r="C139" i="12"/>
  <c r="B139" i="12"/>
  <c r="F138" i="12"/>
  <c r="C138" i="12"/>
  <c r="B138" i="12"/>
  <c r="F137" i="12"/>
  <c r="C137" i="12"/>
  <c r="B137" i="12"/>
  <c r="F136" i="12"/>
  <c r="C136" i="12"/>
  <c r="B136" i="12"/>
  <c r="F135" i="12"/>
  <c r="C135" i="12"/>
  <c r="B135" i="12"/>
  <c r="F134" i="12"/>
  <c r="C134" i="12"/>
  <c r="B134" i="12"/>
  <c r="F133" i="12"/>
  <c r="C133" i="12"/>
  <c r="B133" i="12"/>
  <c r="F132" i="12"/>
  <c r="C132" i="12"/>
  <c r="B132" i="12"/>
  <c r="F131" i="12"/>
  <c r="C131" i="12"/>
  <c r="B131" i="12"/>
  <c r="F130" i="12"/>
  <c r="C130" i="12"/>
  <c r="B130" i="12"/>
  <c r="F129" i="12"/>
  <c r="C129" i="12"/>
  <c r="B129" i="12"/>
  <c r="F127" i="12"/>
  <c r="C127" i="12"/>
  <c r="B127" i="12"/>
  <c r="F126" i="12"/>
  <c r="C126" i="12"/>
  <c r="B126" i="12"/>
  <c r="F125" i="12"/>
  <c r="C125" i="12"/>
  <c r="B125" i="12"/>
  <c r="F124" i="12"/>
  <c r="C124" i="12"/>
  <c r="B124" i="12"/>
  <c r="F123" i="12"/>
  <c r="C123" i="12"/>
  <c r="B123" i="12"/>
  <c r="F122" i="12"/>
  <c r="C122" i="12"/>
  <c r="B122" i="12"/>
  <c r="F121" i="12"/>
  <c r="C121" i="12"/>
  <c r="B121" i="12"/>
  <c r="F120" i="12"/>
  <c r="C120" i="12"/>
  <c r="B120" i="12"/>
  <c r="F118" i="12"/>
  <c r="C118" i="12"/>
  <c r="B118" i="12"/>
  <c r="F117" i="12"/>
  <c r="C117" i="12"/>
  <c r="B117" i="12"/>
  <c r="F116" i="12"/>
  <c r="C116" i="12"/>
  <c r="B116" i="12"/>
  <c r="F115" i="12"/>
  <c r="C115" i="12"/>
  <c r="B115" i="12"/>
  <c r="F114" i="12"/>
  <c r="C114" i="12"/>
  <c r="B114" i="12"/>
  <c r="F113" i="12"/>
  <c r="C113" i="12"/>
  <c r="B113" i="12"/>
  <c r="F112" i="12"/>
  <c r="C112" i="12"/>
  <c r="B112" i="12"/>
  <c r="F111" i="12"/>
  <c r="C111" i="12"/>
  <c r="B111" i="12"/>
  <c r="F109" i="12"/>
  <c r="C109" i="12"/>
  <c r="B109" i="12"/>
  <c r="F108" i="12"/>
  <c r="C108" i="12"/>
  <c r="B108" i="12"/>
  <c r="F107" i="12"/>
  <c r="C107" i="12"/>
  <c r="B107" i="12"/>
  <c r="F106" i="12"/>
  <c r="C106" i="12"/>
  <c r="B106" i="12"/>
  <c r="F105" i="12"/>
  <c r="C105" i="12"/>
  <c r="B105" i="12"/>
  <c r="F104" i="12"/>
  <c r="C104" i="12"/>
  <c r="B104" i="12"/>
  <c r="F103" i="12"/>
  <c r="C103" i="12"/>
  <c r="B103" i="12"/>
  <c r="F102" i="12"/>
  <c r="C102" i="12"/>
  <c r="B102" i="12"/>
  <c r="F98" i="12"/>
  <c r="F97" i="12"/>
  <c r="F96" i="12"/>
  <c r="F95" i="12"/>
  <c r="F94" i="12"/>
  <c r="F93" i="12"/>
  <c r="F92" i="12"/>
  <c r="F91" i="12"/>
  <c r="F90" i="12"/>
  <c r="F89" i="12"/>
  <c r="F87" i="12"/>
  <c r="F86" i="12"/>
  <c r="F85" i="12"/>
  <c r="F84" i="12"/>
  <c r="F83" i="12"/>
  <c r="F82" i="12"/>
  <c r="F81" i="12"/>
  <c r="F80" i="12"/>
  <c r="F79" i="12"/>
  <c r="F78" i="12"/>
  <c r="F76" i="12"/>
  <c r="C76" i="12"/>
  <c r="B76" i="12"/>
  <c r="F75" i="12"/>
  <c r="C75" i="12"/>
  <c r="B75" i="12"/>
  <c r="F74" i="12"/>
  <c r="C74" i="12"/>
  <c r="B74" i="12"/>
  <c r="F73" i="12"/>
  <c r="C73" i="12"/>
  <c r="B73" i="12"/>
  <c r="F72" i="12"/>
  <c r="C72" i="12"/>
  <c r="B72" i="12"/>
  <c r="F71" i="12"/>
  <c r="C71" i="12"/>
  <c r="B71" i="12"/>
  <c r="F70" i="12"/>
  <c r="C70" i="12"/>
  <c r="B70" i="12"/>
  <c r="F69" i="12"/>
  <c r="C69" i="12"/>
  <c r="B69" i="12"/>
  <c r="F68" i="12"/>
  <c r="C68" i="12"/>
  <c r="B68" i="12"/>
  <c r="F67" i="12"/>
  <c r="C67" i="12"/>
  <c r="B67" i="12"/>
  <c r="F65" i="12"/>
  <c r="C65" i="12"/>
  <c r="B65" i="12"/>
  <c r="F64" i="12"/>
  <c r="C64" i="12"/>
  <c r="B64" i="12"/>
  <c r="F63" i="12"/>
  <c r="C63" i="12"/>
  <c r="B63" i="12"/>
  <c r="F62" i="12"/>
  <c r="C62" i="12"/>
  <c r="B62" i="12"/>
  <c r="F61" i="12"/>
  <c r="C61" i="12"/>
  <c r="B61" i="12"/>
  <c r="F60" i="12"/>
  <c r="C60" i="12"/>
  <c r="B60" i="12"/>
  <c r="F59" i="12"/>
  <c r="C59" i="12"/>
  <c r="B59" i="12"/>
  <c r="F58" i="12"/>
  <c r="C58" i="12"/>
  <c r="B58" i="12"/>
  <c r="F57" i="12"/>
  <c r="C57" i="12"/>
  <c r="B57" i="12"/>
  <c r="F56" i="12"/>
  <c r="C56" i="12"/>
  <c r="B56" i="12"/>
  <c r="F53" i="12"/>
  <c r="C53" i="12"/>
  <c r="B53" i="12"/>
  <c r="F52" i="12"/>
  <c r="C52" i="12"/>
  <c r="B52" i="12"/>
  <c r="F51" i="12"/>
  <c r="C51" i="12"/>
  <c r="B51" i="12"/>
  <c r="F50" i="12"/>
  <c r="C50" i="12"/>
  <c r="B50" i="12"/>
  <c r="F49" i="12"/>
  <c r="C49" i="12"/>
  <c r="B49" i="12"/>
  <c r="F48" i="12"/>
  <c r="C48" i="12"/>
  <c r="B48" i="12"/>
  <c r="F47" i="12"/>
  <c r="C47" i="12"/>
  <c r="B47" i="12"/>
  <c r="F46" i="12"/>
  <c r="F45" i="12"/>
  <c r="C45" i="12"/>
  <c r="B45" i="12"/>
  <c r="F43" i="12"/>
  <c r="C43" i="12"/>
  <c r="B43" i="12"/>
  <c r="F42" i="12"/>
  <c r="C42" i="12"/>
  <c r="B42" i="12"/>
  <c r="F41" i="12"/>
  <c r="C41" i="12"/>
  <c r="B41" i="12"/>
  <c r="F40" i="12"/>
  <c r="C40" i="12"/>
  <c r="B40" i="12"/>
  <c r="F39" i="12"/>
  <c r="C39" i="12"/>
  <c r="B39" i="12"/>
  <c r="F38" i="12"/>
  <c r="C38" i="12"/>
  <c r="B38" i="12"/>
  <c r="F37" i="12"/>
  <c r="C37" i="12"/>
  <c r="B37" i="12"/>
  <c r="F36" i="12"/>
  <c r="C36" i="12"/>
  <c r="B36" i="12"/>
  <c r="F35" i="12"/>
  <c r="C35" i="12"/>
  <c r="B35" i="12"/>
  <c r="F33" i="12"/>
  <c r="C33" i="12"/>
  <c r="B33" i="12"/>
  <c r="F32" i="12"/>
  <c r="C32" i="12"/>
  <c r="B32" i="12"/>
  <c r="F31" i="12"/>
  <c r="C31" i="12"/>
  <c r="B31" i="12"/>
  <c r="F30" i="12"/>
  <c r="C30" i="12"/>
  <c r="B30" i="12"/>
  <c r="F29" i="12"/>
  <c r="C29" i="12"/>
  <c r="B29" i="12"/>
  <c r="F28" i="12"/>
  <c r="C28" i="12"/>
  <c r="B28" i="12"/>
  <c r="F27" i="12"/>
  <c r="C27" i="12"/>
  <c r="B27" i="12"/>
  <c r="F26" i="12"/>
  <c r="C26" i="12"/>
  <c r="B26" i="12"/>
  <c r="F25" i="12"/>
  <c r="C25" i="12"/>
  <c r="B25" i="12"/>
  <c r="F23" i="12"/>
  <c r="C23" i="12"/>
  <c r="B23" i="12"/>
  <c r="F22" i="12"/>
  <c r="C22" i="12"/>
  <c r="B22" i="12"/>
  <c r="F21" i="12"/>
  <c r="C21" i="12"/>
  <c r="B21" i="12"/>
  <c r="F20" i="12"/>
  <c r="C20" i="12"/>
  <c r="B20" i="12"/>
  <c r="F19" i="12"/>
  <c r="C19" i="12"/>
  <c r="B19" i="12"/>
  <c r="F18" i="12"/>
  <c r="C18" i="12"/>
  <c r="B18" i="12"/>
  <c r="F17" i="12"/>
  <c r="C17" i="12"/>
  <c r="B17" i="12"/>
  <c r="F16" i="12"/>
  <c r="C16" i="12"/>
  <c r="B16" i="12"/>
  <c r="F15" i="12"/>
  <c r="C15" i="12"/>
  <c r="B15" i="12"/>
  <c r="F13" i="12"/>
  <c r="C13" i="12"/>
  <c r="B13" i="12"/>
  <c r="F12" i="12"/>
  <c r="C12" i="12"/>
  <c r="B12" i="12"/>
  <c r="F11" i="12"/>
  <c r="C11" i="12"/>
  <c r="B11" i="12"/>
  <c r="F10" i="12"/>
  <c r="C10" i="12"/>
  <c r="B10" i="12"/>
  <c r="F9" i="12"/>
  <c r="C9" i="12"/>
  <c r="B9" i="12"/>
  <c r="F8" i="12"/>
  <c r="C8" i="12"/>
  <c r="B8" i="12"/>
  <c r="F7" i="12"/>
  <c r="C7" i="12"/>
  <c r="B7" i="12"/>
  <c r="F6" i="12"/>
  <c r="C6" i="12"/>
  <c r="B6" i="12"/>
  <c r="F5" i="12"/>
  <c r="C5" i="12"/>
  <c r="B5" i="12"/>
  <c r="F829" i="10"/>
  <c r="B829" i="10"/>
  <c r="F828" i="10"/>
  <c r="B828" i="10"/>
  <c r="F826" i="10"/>
  <c r="B826" i="10"/>
  <c r="F825" i="10"/>
  <c r="B825" i="10"/>
  <c r="F824" i="10"/>
  <c r="B824" i="10"/>
  <c r="F823" i="10"/>
  <c r="B823" i="10"/>
  <c r="F822" i="10"/>
  <c r="B822" i="10"/>
  <c r="F821" i="10"/>
  <c r="B821" i="10"/>
  <c r="F820" i="10"/>
  <c r="B820" i="10"/>
  <c r="F819" i="10"/>
  <c r="B819" i="10"/>
  <c r="F816" i="10"/>
  <c r="F815" i="10" s="1"/>
  <c r="C816" i="10"/>
  <c r="B816" i="10"/>
  <c r="F814" i="10"/>
  <c r="C814" i="10"/>
  <c r="B814" i="10"/>
  <c r="F813" i="10"/>
  <c r="C813" i="10"/>
  <c r="B813" i="10"/>
  <c r="F812" i="10"/>
  <c r="C812" i="10"/>
  <c r="B812" i="10"/>
  <c r="F811" i="10"/>
  <c r="C811" i="10"/>
  <c r="B811" i="10"/>
  <c r="F810" i="10"/>
  <c r="C810" i="10"/>
  <c r="B810" i="10"/>
  <c r="F809" i="10"/>
  <c r="C809" i="10"/>
  <c r="B809" i="10"/>
  <c r="F808" i="10"/>
  <c r="C808" i="10"/>
  <c r="B808" i="10"/>
  <c r="F807" i="10"/>
  <c r="C807" i="10"/>
  <c r="B807" i="10"/>
  <c r="F805" i="10"/>
  <c r="C805" i="10"/>
  <c r="B805" i="10"/>
  <c r="F804" i="10"/>
  <c r="C804" i="10"/>
  <c r="B804" i="10"/>
  <c r="F803" i="10"/>
  <c r="C803" i="10"/>
  <c r="B803" i="10"/>
  <c r="F802" i="10"/>
  <c r="C802" i="10"/>
  <c r="B802" i="10"/>
  <c r="F800" i="10"/>
  <c r="C800" i="10"/>
  <c r="B800" i="10"/>
  <c r="F799" i="10"/>
  <c r="C799" i="10"/>
  <c r="B799" i="10"/>
  <c r="F798" i="10"/>
  <c r="C798" i="10"/>
  <c r="B798" i="10"/>
  <c r="F797" i="10"/>
  <c r="C797" i="10"/>
  <c r="B797" i="10"/>
  <c r="F796" i="10"/>
  <c r="C796" i="10"/>
  <c r="B796" i="10"/>
  <c r="F795" i="10"/>
  <c r="C795" i="10"/>
  <c r="B795" i="10"/>
  <c r="F792" i="10"/>
  <c r="C792" i="10"/>
  <c r="B792" i="10"/>
  <c r="F791" i="10"/>
  <c r="C791" i="10"/>
  <c r="B791" i="10"/>
  <c r="F790" i="10"/>
  <c r="C790" i="10"/>
  <c r="B790" i="10"/>
  <c r="F789" i="10"/>
  <c r="C789" i="10"/>
  <c r="B789" i="10"/>
  <c r="F788" i="10"/>
  <c r="C788" i="10"/>
  <c r="B788" i="10"/>
  <c r="F787" i="10"/>
  <c r="C787" i="10"/>
  <c r="B787" i="10"/>
  <c r="F786" i="10"/>
  <c r="C786" i="10"/>
  <c r="B786" i="10"/>
  <c r="F785" i="10"/>
  <c r="F784" i="10"/>
  <c r="C784" i="10"/>
  <c r="B784" i="10"/>
  <c r="F783" i="10"/>
  <c r="C783" i="10"/>
  <c r="B783" i="10"/>
  <c r="F782" i="10"/>
  <c r="C782" i="10"/>
  <c r="B782" i="10"/>
  <c r="F781" i="10"/>
  <c r="C781" i="10"/>
  <c r="B781" i="10"/>
  <c r="F780" i="10"/>
  <c r="C780" i="10"/>
  <c r="B780" i="10"/>
  <c r="F779" i="10"/>
  <c r="C779" i="10"/>
  <c r="B779" i="10"/>
  <c r="F778" i="10"/>
  <c r="C778" i="10"/>
  <c r="B778" i="10"/>
  <c r="F777" i="10"/>
  <c r="C777" i="10"/>
  <c r="B777" i="10"/>
  <c r="F776" i="10"/>
  <c r="C776" i="10"/>
  <c r="B776" i="10"/>
  <c r="F775" i="10"/>
  <c r="C775" i="10"/>
  <c r="B775" i="10"/>
  <c r="F773" i="10"/>
  <c r="C773" i="10"/>
  <c r="B773" i="10"/>
  <c r="F772" i="10"/>
  <c r="C772" i="10"/>
  <c r="B772" i="10"/>
  <c r="F771" i="10"/>
  <c r="C771" i="10"/>
  <c r="B771" i="10"/>
  <c r="F770" i="10"/>
  <c r="C770" i="10"/>
  <c r="B770" i="10"/>
  <c r="F769" i="10"/>
  <c r="C769" i="10"/>
  <c r="B769" i="10"/>
  <c r="F768" i="10"/>
  <c r="C768" i="10"/>
  <c r="B768" i="10"/>
  <c r="F767" i="10"/>
  <c r="C767" i="10"/>
  <c r="B767" i="10"/>
  <c r="F766" i="10"/>
  <c r="C766" i="10"/>
  <c r="B766" i="10"/>
  <c r="F763" i="10"/>
  <c r="C763" i="10"/>
  <c r="B763" i="10"/>
  <c r="F762" i="10"/>
  <c r="C762" i="10"/>
  <c r="B762" i="10"/>
  <c r="F760" i="10"/>
  <c r="C760" i="10"/>
  <c r="B760" i="10"/>
  <c r="F759" i="10"/>
  <c r="C759" i="10"/>
  <c r="B759" i="10"/>
  <c r="F758" i="10"/>
  <c r="C758" i="10"/>
  <c r="B758" i="10"/>
  <c r="F757" i="10"/>
  <c r="C757" i="10"/>
  <c r="B757" i="10"/>
  <c r="F756" i="10"/>
  <c r="C756" i="10"/>
  <c r="B756" i="10"/>
  <c r="F754" i="10"/>
  <c r="C754" i="10"/>
  <c r="B754" i="10"/>
  <c r="F753" i="10"/>
  <c r="C753" i="10"/>
  <c r="B753" i="10"/>
  <c r="F752" i="10"/>
  <c r="C752" i="10"/>
  <c r="B752" i="10"/>
  <c r="F751" i="10"/>
  <c r="C751" i="10"/>
  <c r="B751" i="10"/>
  <c r="F750" i="10"/>
  <c r="C750" i="10"/>
  <c r="B750" i="10"/>
  <c r="F749" i="10"/>
  <c r="C749" i="10"/>
  <c r="B749" i="10"/>
  <c r="F748" i="10"/>
  <c r="C748" i="10"/>
  <c r="B748" i="10"/>
  <c r="F747" i="10"/>
  <c r="C747" i="10"/>
  <c r="B747" i="10"/>
  <c r="F746" i="10"/>
  <c r="C746" i="10"/>
  <c r="B746" i="10"/>
  <c r="F745" i="10"/>
  <c r="C745" i="10"/>
  <c r="B745" i="10"/>
  <c r="F744" i="10"/>
  <c r="C744" i="10"/>
  <c r="B744" i="10"/>
  <c r="F743" i="10"/>
  <c r="C743" i="10"/>
  <c r="B743" i="10"/>
  <c r="F742" i="10"/>
  <c r="C742" i="10"/>
  <c r="B742" i="10"/>
  <c r="F741" i="10"/>
  <c r="C741" i="10"/>
  <c r="B741" i="10"/>
  <c r="F740" i="10"/>
  <c r="C740" i="10"/>
  <c r="B740" i="10"/>
  <c r="F739" i="10"/>
  <c r="C739" i="10"/>
  <c r="B739" i="10"/>
  <c r="F738" i="10"/>
  <c r="C738" i="10"/>
  <c r="B738" i="10"/>
  <c r="F737" i="10"/>
  <c r="C737" i="10"/>
  <c r="B737" i="10"/>
  <c r="F735" i="10"/>
  <c r="C735" i="10"/>
  <c r="B735" i="10"/>
  <c r="F734" i="10"/>
  <c r="C734" i="10"/>
  <c r="B734" i="10"/>
  <c r="F733" i="10"/>
  <c r="C733" i="10"/>
  <c r="B733" i="10"/>
  <c r="F732" i="10"/>
  <c r="C732" i="10"/>
  <c r="B732" i="10"/>
  <c r="F731" i="10"/>
  <c r="C731" i="10"/>
  <c r="B731" i="10"/>
  <c r="F730" i="10"/>
  <c r="C730" i="10"/>
  <c r="B730" i="10"/>
  <c r="F729" i="10"/>
  <c r="C729" i="10"/>
  <c r="B729" i="10"/>
  <c r="F728" i="10"/>
  <c r="C728" i="10"/>
  <c r="B728" i="10"/>
  <c r="F727" i="10"/>
  <c r="C727" i="10"/>
  <c r="B727" i="10"/>
  <c r="F726" i="10"/>
  <c r="C726" i="10"/>
  <c r="B726" i="10"/>
  <c r="F725" i="10"/>
  <c r="C725" i="10"/>
  <c r="B725" i="10"/>
  <c r="F724" i="10"/>
  <c r="C724" i="10"/>
  <c r="B724" i="10"/>
  <c r="F723" i="10"/>
  <c r="C723" i="10"/>
  <c r="B723" i="10"/>
  <c r="F722" i="10"/>
  <c r="C722" i="10"/>
  <c r="B722" i="10"/>
  <c r="F721" i="10"/>
  <c r="C721" i="10"/>
  <c r="B721" i="10"/>
  <c r="F720" i="10"/>
  <c r="C720" i="10"/>
  <c r="B720" i="10"/>
  <c r="F719" i="10"/>
  <c r="C719" i="10"/>
  <c r="B719" i="10"/>
  <c r="F718" i="10"/>
  <c r="C718" i="10"/>
  <c r="B718" i="10"/>
  <c r="F717" i="10"/>
  <c r="C717" i="10"/>
  <c r="B717" i="10"/>
  <c r="F715" i="10"/>
  <c r="C715" i="10"/>
  <c r="B715" i="10"/>
  <c r="F714" i="10"/>
  <c r="C714" i="10"/>
  <c r="B714" i="10"/>
  <c r="F713" i="10"/>
  <c r="C713" i="10"/>
  <c r="B713" i="10"/>
  <c r="F712" i="10"/>
  <c r="C712" i="10"/>
  <c r="B712" i="10"/>
  <c r="F711" i="10"/>
  <c r="C711" i="10"/>
  <c r="B711" i="10"/>
  <c r="F710" i="10"/>
  <c r="C710" i="10"/>
  <c r="B710" i="10"/>
  <c r="F709" i="10"/>
  <c r="C709" i="10"/>
  <c r="B709" i="10"/>
  <c r="F708" i="10"/>
  <c r="C708" i="10"/>
  <c r="B708" i="10"/>
  <c r="F707" i="10"/>
  <c r="C707" i="10"/>
  <c r="B707" i="10"/>
  <c r="F705" i="10"/>
  <c r="C705" i="10"/>
  <c r="B705" i="10"/>
  <c r="F704" i="10"/>
  <c r="C704" i="10"/>
  <c r="B704" i="10"/>
  <c r="F703" i="10"/>
  <c r="C703" i="10"/>
  <c r="B703" i="10"/>
  <c r="F702" i="10"/>
  <c r="C702" i="10"/>
  <c r="B702" i="10"/>
  <c r="F701" i="10"/>
  <c r="C701" i="10"/>
  <c r="B701" i="10"/>
  <c r="F700" i="10"/>
  <c r="C700" i="10"/>
  <c r="B700" i="10"/>
  <c r="F699" i="10"/>
  <c r="C699" i="10"/>
  <c r="B699" i="10"/>
  <c r="F698" i="10"/>
  <c r="C698" i="10"/>
  <c r="B698" i="10"/>
  <c r="F697" i="10"/>
  <c r="C697" i="10"/>
  <c r="B697" i="10"/>
  <c r="F696" i="10"/>
  <c r="C696" i="10"/>
  <c r="B696" i="10"/>
  <c r="F695" i="10"/>
  <c r="C695" i="10"/>
  <c r="B695" i="10"/>
  <c r="F694" i="10"/>
  <c r="C694" i="10"/>
  <c r="B694" i="10"/>
  <c r="F693" i="10"/>
  <c r="C693" i="10"/>
  <c r="B693" i="10"/>
  <c r="F691" i="10"/>
  <c r="C691" i="10"/>
  <c r="B691" i="10"/>
  <c r="F690" i="10"/>
  <c r="C690" i="10"/>
  <c r="B690" i="10"/>
  <c r="F689" i="10"/>
  <c r="C689" i="10"/>
  <c r="B689" i="10"/>
  <c r="F687" i="10"/>
  <c r="C687" i="10"/>
  <c r="B687" i="10"/>
  <c r="F686" i="10"/>
  <c r="C686" i="10"/>
  <c r="B686" i="10"/>
  <c r="F685" i="10"/>
  <c r="C685" i="10"/>
  <c r="B685" i="10"/>
  <c r="F684" i="10"/>
  <c r="C684" i="10"/>
  <c r="B684" i="10"/>
  <c r="F683" i="10"/>
  <c r="C683" i="10"/>
  <c r="B683" i="10"/>
  <c r="F682" i="10"/>
  <c r="C682" i="10"/>
  <c r="B682" i="10"/>
  <c r="F681" i="10"/>
  <c r="C681" i="10"/>
  <c r="B681" i="10"/>
  <c r="F680" i="10"/>
  <c r="C680" i="10"/>
  <c r="B680" i="10"/>
  <c r="F679" i="10"/>
  <c r="C679" i="10"/>
  <c r="B679" i="10"/>
  <c r="F678" i="10"/>
  <c r="C678" i="10"/>
  <c r="B678" i="10"/>
  <c r="F677" i="10"/>
  <c r="C677" i="10"/>
  <c r="B677" i="10"/>
  <c r="F676" i="10"/>
  <c r="C676" i="10"/>
  <c r="B676" i="10"/>
  <c r="F675" i="10"/>
  <c r="C675" i="10"/>
  <c r="B675" i="10"/>
  <c r="F672" i="10"/>
  <c r="C672" i="10"/>
  <c r="B672" i="10"/>
  <c r="F671" i="10"/>
  <c r="C671" i="10"/>
  <c r="B671" i="10"/>
  <c r="F670" i="10"/>
  <c r="C670" i="10"/>
  <c r="B670" i="10"/>
  <c r="F668" i="10"/>
  <c r="C668" i="10"/>
  <c r="B668" i="10"/>
  <c r="F667" i="10"/>
  <c r="C667" i="10"/>
  <c r="B667" i="10"/>
  <c r="F665" i="10"/>
  <c r="C665" i="10"/>
  <c r="B665" i="10"/>
  <c r="F664" i="10"/>
  <c r="C664" i="10"/>
  <c r="B664" i="10"/>
  <c r="F663" i="10"/>
  <c r="C663" i="10"/>
  <c r="B663" i="10"/>
  <c r="F660" i="10"/>
  <c r="F659" i="10"/>
  <c r="F658" i="10"/>
  <c r="F657" i="10"/>
  <c r="F656" i="10"/>
  <c r="F654" i="10"/>
  <c r="F653" i="10"/>
  <c r="F652" i="10"/>
  <c r="F651" i="10"/>
  <c r="F650" i="10"/>
  <c r="F648" i="10"/>
  <c r="F647" i="10"/>
  <c r="F646" i="10"/>
  <c r="F645" i="10"/>
  <c r="F644" i="10"/>
  <c r="F643" i="10"/>
  <c r="F642" i="10"/>
  <c r="F641" i="10"/>
  <c r="F639" i="10"/>
  <c r="F638" i="10"/>
  <c r="F637" i="10"/>
  <c r="F635" i="10"/>
  <c r="F634" i="10"/>
  <c r="F633" i="10"/>
  <c r="F632" i="10"/>
  <c r="F631" i="10"/>
  <c r="F630" i="10"/>
  <c r="F629" i="10"/>
  <c r="F628" i="10"/>
  <c r="F627" i="10"/>
  <c r="F625" i="10"/>
  <c r="F624" i="10"/>
  <c r="F623"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78" i="10"/>
  <c r="C578" i="10"/>
  <c r="B578" i="10"/>
  <c r="F577" i="10"/>
  <c r="C577" i="10"/>
  <c r="B577" i="10"/>
  <c r="F576" i="10"/>
  <c r="C576" i="10"/>
  <c r="B576" i="10"/>
  <c r="F575" i="10"/>
  <c r="C575" i="10"/>
  <c r="B575" i="10"/>
  <c r="F574" i="10"/>
  <c r="C574" i="10"/>
  <c r="B574" i="10"/>
  <c r="F573" i="10"/>
  <c r="C573" i="10"/>
  <c r="B573" i="10"/>
  <c r="F572" i="10"/>
  <c r="C572" i="10"/>
  <c r="B572" i="10"/>
  <c r="F571" i="10"/>
  <c r="C571" i="10"/>
  <c r="B571" i="10"/>
  <c r="F570" i="10"/>
  <c r="C570" i="10"/>
  <c r="B570" i="10"/>
  <c r="F569" i="10"/>
  <c r="C569" i="10"/>
  <c r="B569" i="10"/>
  <c r="F568" i="10"/>
  <c r="C568" i="10"/>
  <c r="B568" i="10"/>
  <c r="F567" i="10"/>
  <c r="C567" i="10"/>
  <c r="B567" i="10"/>
  <c r="F566" i="10"/>
  <c r="C566" i="10"/>
  <c r="B566" i="10"/>
  <c r="F564" i="10"/>
  <c r="C564" i="10"/>
  <c r="B564" i="10"/>
  <c r="F563" i="10"/>
  <c r="C563" i="10"/>
  <c r="B563" i="10"/>
  <c r="F562" i="10"/>
  <c r="C562" i="10"/>
  <c r="B562" i="10"/>
  <c r="F561" i="10"/>
  <c r="C561" i="10"/>
  <c r="B561" i="10"/>
  <c r="F560" i="10"/>
  <c r="C560" i="10"/>
  <c r="B560" i="10"/>
  <c r="F559" i="10"/>
  <c r="C559" i="10"/>
  <c r="B559" i="10"/>
  <c r="F558" i="10"/>
  <c r="C558" i="10"/>
  <c r="B558" i="10"/>
  <c r="F557" i="10"/>
  <c r="C557" i="10"/>
  <c r="B557" i="10"/>
  <c r="F556" i="10"/>
  <c r="C556" i="10"/>
  <c r="B556" i="10"/>
  <c r="F555" i="10"/>
  <c r="C555" i="10"/>
  <c r="B555" i="10"/>
  <c r="F554" i="10"/>
  <c r="C554" i="10"/>
  <c r="B554" i="10"/>
  <c r="F553" i="10"/>
  <c r="C553" i="10"/>
  <c r="B553" i="10"/>
  <c r="F552" i="10"/>
  <c r="C552" i="10"/>
  <c r="B552" i="10"/>
  <c r="F551" i="10"/>
  <c r="C551" i="10"/>
  <c r="B551" i="10"/>
  <c r="F550" i="10"/>
  <c r="C550" i="10"/>
  <c r="B550" i="10"/>
  <c r="F549" i="10"/>
  <c r="C549" i="10"/>
  <c r="B549" i="10"/>
  <c r="F548" i="10"/>
  <c r="C548" i="10"/>
  <c r="B548" i="10"/>
  <c r="F547" i="10"/>
  <c r="C547" i="10"/>
  <c r="B547" i="10"/>
  <c r="F546" i="10"/>
  <c r="C546" i="10"/>
  <c r="B546" i="10"/>
  <c r="F545" i="10"/>
  <c r="C545" i="10"/>
  <c r="B545" i="10"/>
  <c r="F543" i="10"/>
  <c r="C543" i="10"/>
  <c r="B543" i="10"/>
  <c r="F542" i="10"/>
  <c r="C542" i="10"/>
  <c r="B542" i="10"/>
  <c r="F541" i="10"/>
  <c r="C541" i="10"/>
  <c r="B541" i="10"/>
  <c r="F540" i="10"/>
  <c r="C540" i="10"/>
  <c r="B540" i="10"/>
  <c r="F539" i="10"/>
  <c r="C539" i="10"/>
  <c r="B539" i="10"/>
  <c r="F538" i="10"/>
  <c r="C538" i="10"/>
  <c r="B538" i="10"/>
  <c r="F536" i="10"/>
  <c r="C536" i="10"/>
  <c r="B536" i="10"/>
  <c r="F535" i="10"/>
  <c r="C535" i="10"/>
  <c r="B535" i="10"/>
  <c r="F534" i="10"/>
  <c r="C534" i="10"/>
  <c r="B534" i="10"/>
  <c r="F533" i="10"/>
  <c r="C533" i="10"/>
  <c r="B533" i="10"/>
  <c r="F532" i="10"/>
  <c r="C532" i="10"/>
  <c r="B532" i="10"/>
  <c r="F531" i="10"/>
  <c r="C531" i="10"/>
  <c r="B531" i="10"/>
  <c r="F529" i="10"/>
  <c r="C529" i="10"/>
  <c r="B529" i="10"/>
  <c r="F528" i="10"/>
  <c r="C528" i="10"/>
  <c r="B528" i="10"/>
  <c r="F527" i="10"/>
  <c r="C527" i="10"/>
  <c r="B527" i="10"/>
  <c r="F526" i="10"/>
  <c r="C526" i="10"/>
  <c r="B526" i="10"/>
  <c r="F525" i="10"/>
  <c r="C525" i="10"/>
  <c r="B525" i="10"/>
  <c r="F524" i="10"/>
  <c r="C524" i="10"/>
  <c r="B524" i="10"/>
  <c r="F523" i="10"/>
  <c r="C523" i="10"/>
  <c r="B523" i="10"/>
  <c r="F522" i="10"/>
  <c r="C522" i="10"/>
  <c r="B522" i="10"/>
  <c r="F521" i="10"/>
  <c r="C521" i="10"/>
  <c r="B521" i="10"/>
  <c r="F520" i="10"/>
  <c r="C520" i="10"/>
  <c r="B520" i="10"/>
  <c r="F519" i="10"/>
  <c r="C519" i="10"/>
  <c r="B519" i="10"/>
  <c r="F518" i="10"/>
  <c r="C518" i="10"/>
  <c r="B518" i="10"/>
  <c r="F517" i="10"/>
  <c r="C517" i="10"/>
  <c r="B517" i="10"/>
  <c r="F516" i="10"/>
  <c r="C516" i="10"/>
  <c r="B516" i="10"/>
  <c r="F515" i="10"/>
  <c r="C515" i="10"/>
  <c r="B515" i="10"/>
  <c r="F514" i="10"/>
  <c r="C514" i="10"/>
  <c r="B514" i="10"/>
  <c r="F513" i="10"/>
  <c r="C513" i="10"/>
  <c r="B513" i="10"/>
  <c r="F511" i="10"/>
  <c r="C511" i="10"/>
  <c r="B511" i="10"/>
  <c r="F510" i="10"/>
  <c r="C510" i="10"/>
  <c r="B510" i="10"/>
  <c r="F509" i="10"/>
  <c r="C509" i="10"/>
  <c r="B509" i="10"/>
  <c r="F508" i="10"/>
  <c r="C508" i="10"/>
  <c r="B508" i="10"/>
  <c r="F507" i="10"/>
  <c r="C507" i="10"/>
  <c r="B507" i="10"/>
  <c r="F506" i="10"/>
  <c r="C506" i="10"/>
  <c r="B506" i="10"/>
  <c r="F505" i="10"/>
  <c r="C505" i="10"/>
  <c r="B505" i="10"/>
  <c r="F504" i="10"/>
  <c r="C504" i="10"/>
  <c r="B504" i="10"/>
  <c r="F503" i="10"/>
  <c r="C503" i="10"/>
  <c r="B503" i="10"/>
  <c r="F502" i="10"/>
  <c r="C502" i="10"/>
  <c r="B502" i="10"/>
  <c r="F501" i="10"/>
  <c r="C501" i="10"/>
  <c r="B501" i="10"/>
  <c r="F500" i="10"/>
  <c r="C500" i="10"/>
  <c r="B500" i="10"/>
  <c r="F499" i="10"/>
  <c r="C499" i="10"/>
  <c r="B499" i="10"/>
  <c r="F498" i="10"/>
  <c r="C498" i="10"/>
  <c r="B498" i="10"/>
  <c r="F497" i="10"/>
  <c r="C497" i="10"/>
  <c r="B497" i="10"/>
  <c r="F496" i="10"/>
  <c r="C496" i="10"/>
  <c r="B496" i="10"/>
  <c r="F495" i="10"/>
  <c r="C495" i="10"/>
  <c r="B495" i="10"/>
  <c r="F494" i="10"/>
  <c r="C494" i="10"/>
  <c r="B494" i="10"/>
  <c r="F492" i="10"/>
  <c r="C492" i="10"/>
  <c r="B492" i="10"/>
  <c r="F491" i="10"/>
  <c r="C491" i="10"/>
  <c r="B491" i="10"/>
  <c r="F490" i="10"/>
  <c r="C490" i="10"/>
  <c r="B490" i="10"/>
  <c r="F489" i="10"/>
  <c r="C489" i="10"/>
  <c r="B489" i="10"/>
  <c r="F486" i="10"/>
  <c r="F485" i="10"/>
  <c r="F484" i="10"/>
  <c r="F483" i="10"/>
  <c r="F482" i="10"/>
  <c r="F481" i="10"/>
  <c r="F480" i="10"/>
  <c r="F479" i="10"/>
  <c r="F478" i="10"/>
  <c r="F477" i="10"/>
  <c r="F475" i="10"/>
  <c r="F474" i="10"/>
  <c r="F473" i="10"/>
  <c r="F472" i="10"/>
  <c r="F471" i="10"/>
  <c r="F470" i="10"/>
  <c r="F469" i="10"/>
  <c r="F468" i="10"/>
  <c r="F467" i="10"/>
  <c r="F466" i="10"/>
  <c r="F464" i="10"/>
  <c r="F463" i="10"/>
  <c r="F462" i="10"/>
  <c r="F460" i="10"/>
  <c r="C460" i="10"/>
  <c r="B460" i="10"/>
  <c r="F459" i="10"/>
  <c r="C459" i="10"/>
  <c r="B459" i="10"/>
  <c r="F458" i="10"/>
  <c r="C458" i="10"/>
  <c r="B458" i="10"/>
  <c r="F457" i="10"/>
  <c r="C457" i="10"/>
  <c r="B457" i="10"/>
  <c r="F456" i="10"/>
  <c r="C456" i="10"/>
  <c r="B456" i="10"/>
  <c r="F455" i="10"/>
  <c r="C455" i="10"/>
  <c r="B455" i="10"/>
  <c r="F454" i="10"/>
  <c r="C454" i="10"/>
  <c r="B454" i="10"/>
  <c r="F453" i="10"/>
  <c r="C453" i="10"/>
  <c r="B453" i="10"/>
  <c r="F452" i="10"/>
  <c r="C452" i="10"/>
  <c r="B452" i="10"/>
  <c r="F451" i="10"/>
  <c r="C451" i="10"/>
  <c r="B451" i="10"/>
  <c r="F449" i="10"/>
  <c r="C449" i="10"/>
  <c r="B449" i="10"/>
  <c r="F448" i="10"/>
  <c r="C448" i="10"/>
  <c r="B448" i="10"/>
  <c r="F447" i="10"/>
  <c r="C447" i="10"/>
  <c r="B447" i="10"/>
  <c r="F446" i="10"/>
  <c r="C446" i="10"/>
  <c r="B446" i="10"/>
  <c r="F445" i="10"/>
  <c r="C445" i="10"/>
  <c r="B445" i="10"/>
  <c r="F444" i="10"/>
  <c r="C444" i="10"/>
  <c r="B444" i="10"/>
  <c r="F443" i="10"/>
  <c r="C443" i="10"/>
  <c r="B443" i="10"/>
  <c r="F442" i="10"/>
  <c r="C442" i="10"/>
  <c r="B442" i="10"/>
  <c r="F441" i="10"/>
  <c r="C441" i="10"/>
  <c r="B441" i="10"/>
  <c r="F440" i="10"/>
  <c r="C440" i="10"/>
  <c r="B440" i="10"/>
  <c r="F437" i="10"/>
  <c r="F436" i="10"/>
  <c r="F435" i="10"/>
  <c r="F434" i="10"/>
  <c r="F433" i="10"/>
  <c r="F432" i="10"/>
  <c r="F431" i="10"/>
  <c r="F430" i="10"/>
  <c r="F429" i="10"/>
  <c r="F426" i="10"/>
  <c r="C426" i="10"/>
  <c r="B426" i="10"/>
  <c r="F425" i="10"/>
  <c r="C425" i="10"/>
  <c r="B425" i="10"/>
  <c r="F424" i="10"/>
  <c r="C424" i="10"/>
  <c r="B424" i="10"/>
  <c r="F423" i="10"/>
  <c r="C423" i="10"/>
  <c r="B423" i="10"/>
  <c r="F422" i="10"/>
  <c r="C422" i="10"/>
  <c r="B422" i="10"/>
  <c r="F421" i="10"/>
  <c r="C421" i="10"/>
  <c r="B421" i="10"/>
  <c r="F418" i="10"/>
  <c r="C418" i="10"/>
  <c r="B418" i="10"/>
  <c r="F417" i="10"/>
  <c r="C417" i="10"/>
  <c r="B417" i="10"/>
  <c r="F415" i="10"/>
  <c r="C415" i="10"/>
  <c r="B415" i="10"/>
  <c r="F414" i="10"/>
  <c r="C414" i="10"/>
  <c r="B414" i="10"/>
  <c r="F413" i="10"/>
  <c r="C413" i="10"/>
  <c r="B413" i="10"/>
  <c r="F412" i="10"/>
  <c r="C412" i="10"/>
  <c r="B412" i="10"/>
  <c r="F411" i="10"/>
  <c r="C411" i="10"/>
  <c r="B411" i="10"/>
  <c r="F410" i="10"/>
  <c r="C410" i="10"/>
  <c r="B410" i="10"/>
  <c r="F409" i="10"/>
  <c r="C409" i="10"/>
  <c r="B409" i="10"/>
  <c r="F408" i="10"/>
  <c r="C408" i="10"/>
  <c r="B408" i="10"/>
  <c r="F407" i="10"/>
  <c r="C407" i="10"/>
  <c r="B407" i="10"/>
  <c r="F406" i="10"/>
  <c r="C406" i="10"/>
  <c r="B406" i="10"/>
  <c r="F404" i="10"/>
  <c r="F403" i="10"/>
  <c r="F402" i="10"/>
  <c r="F401" i="10"/>
  <c r="F400" i="10"/>
  <c r="F399" i="10"/>
  <c r="F398" i="10"/>
  <c r="F397" i="10"/>
  <c r="F396" i="10"/>
  <c r="F395" i="10"/>
  <c r="F394" i="10"/>
  <c r="F393" i="10"/>
  <c r="F392" i="10"/>
  <c r="F391" i="10"/>
  <c r="F389" i="10"/>
  <c r="F388" i="10"/>
  <c r="F387" i="10"/>
  <c r="F386" i="10"/>
  <c r="F385" i="10"/>
  <c r="F384" i="10"/>
  <c r="F383" i="10"/>
  <c r="F382" i="10"/>
  <c r="F381" i="10"/>
  <c r="F380" i="10"/>
  <c r="F379" i="10"/>
  <c r="F378" i="10"/>
  <c r="F377" i="10"/>
  <c r="F376" i="10"/>
  <c r="F374" i="10"/>
  <c r="C374" i="10"/>
  <c r="B374" i="10"/>
  <c r="F373" i="10"/>
  <c r="C373" i="10"/>
  <c r="B373" i="10"/>
  <c r="F372" i="10"/>
  <c r="C372" i="10"/>
  <c r="B372" i="10"/>
  <c r="F371" i="10"/>
  <c r="C371" i="10"/>
  <c r="B371" i="10"/>
  <c r="F370" i="10"/>
  <c r="C370" i="10"/>
  <c r="B370" i="10"/>
  <c r="F369" i="10"/>
  <c r="C369" i="10"/>
  <c r="B369" i="10"/>
  <c r="F368" i="10"/>
  <c r="C368" i="10"/>
  <c r="B368" i="10"/>
  <c r="F366" i="10"/>
  <c r="C366" i="10"/>
  <c r="B366" i="10"/>
  <c r="F365" i="10"/>
  <c r="C365" i="10"/>
  <c r="B365" i="10"/>
  <c r="F364" i="10"/>
  <c r="C364" i="10"/>
  <c r="B364" i="10"/>
  <c r="F363" i="10"/>
  <c r="C363" i="10"/>
  <c r="B363" i="10"/>
  <c r="F362" i="10"/>
  <c r="C362" i="10"/>
  <c r="B362" i="10"/>
  <c r="F361" i="10"/>
  <c r="C361" i="10"/>
  <c r="B361" i="10"/>
  <c r="F360" i="10"/>
  <c r="C360" i="10"/>
  <c r="B360" i="10"/>
  <c r="F359" i="10"/>
  <c r="C359" i="10"/>
  <c r="B359" i="10"/>
  <c r="F358" i="10"/>
  <c r="C358" i="10"/>
  <c r="B358" i="10"/>
  <c r="F357" i="10"/>
  <c r="C357" i="10"/>
  <c r="B357" i="10"/>
  <c r="F356" i="10"/>
  <c r="C356" i="10"/>
  <c r="B356" i="10"/>
  <c r="F355" i="10"/>
  <c r="C355" i="10"/>
  <c r="B355" i="10"/>
  <c r="F354" i="10"/>
  <c r="C354" i="10"/>
  <c r="B354" i="10"/>
  <c r="F353" i="10"/>
  <c r="C353" i="10"/>
  <c r="B353" i="10"/>
  <c r="F352" i="10"/>
  <c r="C352" i="10"/>
  <c r="B352" i="10"/>
  <c r="F351" i="10"/>
  <c r="C351" i="10"/>
  <c r="B351" i="10"/>
  <c r="F350" i="10"/>
  <c r="C350" i="10"/>
  <c r="B350" i="10"/>
  <c r="F349" i="10"/>
  <c r="C349" i="10"/>
  <c r="B349" i="10"/>
  <c r="F348" i="10"/>
  <c r="C348" i="10"/>
  <c r="B348" i="10"/>
  <c r="F347" i="10"/>
  <c r="C347" i="10"/>
  <c r="B347" i="10"/>
  <c r="F346" i="10"/>
  <c r="C346" i="10"/>
  <c r="B346" i="10"/>
  <c r="F345" i="10"/>
  <c r="C345" i="10"/>
  <c r="B345" i="10"/>
  <c r="F344" i="10"/>
  <c r="C344" i="10"/>
  <c r="B344" i="10"/>
  <c r="F343" i="10"/>
  <c r="C343" i="10"/>
  <c r="B343" i="10"/>
  <c r="F342" i="10"/>
  <c r="C342" i="10"/>
  <c r="B342" i="10"/>
  <c r="F341" i="10"/>
  <c r="C341" i="10"/>
  <c r="B341" i="10"/>
  <c r="F340" i="10"/>
  <c r="C340" i="10"/>
  <c r="B340" i="10"/>
  <c r="F338" i="10"/>
  <c r="C338" i="10"/>
  <c r="B338" i="10"/>
  <c r="F337" i="10"/>
  <c r="C337" i="10"/>
  <c r="B337" i="10"/>
  <c r="F336" i="10"/>
  <c r="C336" i="10"/>
  <c r="B336" i="10"/>
  <c r="F335" i="10"/>
  <c r="C335" i="10"/>
  <c r="B335" i="10"/>
  <c r="F334" i="10"/>
  <c r="C334" i="10"/>
  <c r="B334" i="10"/>
  <c r="F333" i="10"/>
  <c r="C333" i="10"/>
  <c r="B333" i="10"/>
  <c r="F332" i="10"/>
  <c r="C332" i="10"/>
  <c r="B332" i="10"/>
  <c r="F331" i="10"/>
  <c r="C331" i="10"/>
  <c r="B331" i="10"/>
  <c r="F330" i="10"/>
  <c r="C330" i="10"/>
  <c r="B330" i="10"/>
  <c r="F329" i="10"/>
  <c r="C329" i="10"/>
  <c r="B329" i="10"/>
  <c r="F328" i="10"/>
  <c r="C328" i="10"/>
  <c r="B328" i="10"/>
  <c r="F326" i="10"/>
  <c r="C326" i="10"/>
  <c r="B326" i="10"/>
  <c r="F325" i="10"/>
  <c r="C325" i="10"/>
  <c r="B325" i="10"/>
  <c r="F324" i="10"/>
  <c r="C324" i="10"/>
  <c r="B324" i="10"/>
  <c r="F323" i="10"/>
  <c r="C323" i="10"/>
  <c r="B323" i="10"/>
  <c r="F322" i="10"/>
  <c r="C322" i="10"/>
  <c r="B322" i="10"/>
  <c r="F321" i="10"/>
  <c r="C321" i="10"/>
  <c r="B321" i="10"/>
  <c r="F320" i="10"/>
  <c r="C320" i="10"/>
  <c r="B320" i="10"/>
  <c r="F319" i="10"/>
  <c r="C319" i="10"/>
  <c r="B319" i="10"/>
  <c r="F318" i="10"/>
  <c r="C318" i="10"/>
  <c r="B318" i="10"/>
  <c r="F317" i="10"/>
  <c r="C317" i="10"/>
  <c r="B317" i="10"/>
  <c r="F316" i="10"/>
  <c r="C316" i="10"/>
  <c r="B316" i="10"/>
  <c r="F315" i="10"/>
  <c r="C315" i="10"/>
  <c r="B315" i="10"/>
  <c r="F314" i="10"/>
  <c r="C314" i="10"/>
  <c r="B314" i="10"/>
  <c r="F313" i="10"/>
  <c r="C313" i="10"/>
  <c r="B313" i="10"/>
  <c r="F312" i="10"/>
  <c r="C312" i="10"/>
  <c r="B312" i="10"/>
  <c r="F311" i="10"/>
  <c r="C311" i="10"/>
  <c r="B311" i="10"/>
  <c r="F310" i="10"/>
  <c r="C310" i="10"/>
  <c r="B310" i="10"/>
  <c r="F308" i="10"/>
  <c r="C308" i="10"/>
  <c r="B308" i="10"/>
  <c r="F307" i="10"/>
  <c r="C307" i="10"/>
  <c r="B307" i="10"/>
  <c r="F306" i="10"/>
  <c r="C306" i="10"/>
  <c r="B306" i="10"/>
  <c r="F305" i="10"/>
  <c r="C305" i="10"/>
  <c r="B305" i="10"/>
  <c r="F304" i="10"/>
  <c r="C304" i="10"/>
  <c r="B304" i="10"/>
  <c r="F303" i="10"/>
  <c r="C303" i="10"/>
  <c r="B303" i="10"/>
  <c r="F302" i="10"/>
  <c r="C302" i="10"/>
  <c r="B302" i="10"/>
  <c r="F301" i="10"/>
  <c r="C301" i="10"/>
  <c r="B301" i="10"/>
  <c r="F300" i="10"/>
  <c r="C300" i="10"/>
  <c r="B300" i="10"/>
  <c r="F299" i="10"/>
  <c r="C299" i="10"/>
  <c r="B299" i="10"/>
  <c r="F298" i="10"/>
  <c r="C298" i="10"/>
  <c r="B298" i="10"/>
  <c r="F297" i="10"/>
  <c r="C297" i="10"/>
  <c r="B297"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39" i="10"/>
  <c r="C139" i="10"/>
  <c r="B139" i="10"/>
  <c r="F138" i="10"/>
  <c r="C138" i="10"/>
  <c r="B138" i="10"/>
  <c r="F137" i="10"/>
  <c r="C137" i="10"/>
  <c r="B137" i="10"/>
  <c r="F136" i="10"/>
  <c r="C136" i="10"/>
  <c r="B136" i="10"/>
  <c r="F135" i="10"/>
  <c r="C135" i="10"/>
  <c r="B135" i="10"/>
  <c r="F134" i="10"/>
  <c r="C134" i="10"/>
  <c r="B134" i="10"/>
  <c r="F133" i="10"/>
  <c r="C133" i="10"/>
  <c r="B133" i="10"/>
  <c r="F132" i="10"/>
  <c r="C132" i="10"/>
  <c r="B132" i="10"/>
  <c r="F131" i="10"/>
  <c r="C131" i="10"/>
  <c r="B131" i="10"/>
  <c r="F130" i="10"/>
  <c r="C130" i="10"/>
  <c r="B130" i="10"/>
  <c r="F129" i="10"/>
  <c r="C129" i="10"/>
  <c r="B129" i="10"/>
  <c r="F127" i="10"/>
  <c r="C127" i="10"/>
  <c r="B127" i="10"/>
  <c r="F126" i="10"/>
  <c r="C126" i="10"/>
  <c r="B126" i="10"/>
  <c r="F125" i="10"/>
  <c r="C125" i="10"/>
  <c r="B125" i="10"/>
  <c r="F124" i="10"/>
  <c r="C124" i="10"/>
  <c r="B124" i="10"/>
  <c r="F123" i="10"/>
  <c r="C123" i="10"/>
  <c r="B123" i="10"/>
  <c r="F122" i="10"/>
  <c r="C122" i="10"/>
  <c r="B122" i="10"/>
  <c r="F121" i="10"/>
  <c r="C121" i="10"/>
  <c r="B121" i="10"/>
  <c r="F120" i="10"/>
  <c r="C120" i="10"/>
  <c r="B120" i="10"/>
  <c r="F118" i="10"/>
  <c r="C118" i="10"/>
  <c r="B118" i="10"/>
  <c r="F117" i="10"/>
  <c r="C117" i="10"/>
  <c r="B117" i="10"/>
  <c r="F116" i="10"/>
  <c r="C116" i="10"/>
  <c r="B116" i="10"/>
  <c r="F115" i="10"/>
  <c r="C115" i="10"/>
  <c r="B115" i="10"/>
  <c r="F114" i="10"/>
  <c r="C114" i="10"/>
  <c r="B114" i="10"/>
  <c r="F113" i="10"/>
  <c r="C113" i="10"/>
  <c r="B113" i="10"/>
  <c r="F112" i="10"/>
  <c r="C112" i="10"/>
  <c r="B112" i="10"/>
  <c r="F111" i="10"/>
  <c r="C111" i="10"/>
  <c r="B111" i="10"/>
  <c r="F109" i="10"/>
  <c r="C109" i="10"/>
  <c r="B109" i="10"/>
  <c r="F108" i="10"/>
  <c r="C108" i="10"/>
  <c r="B108" i="10"/>
  <c r="F107" i="10"/>
  <c r="C107" i="10"/>
  <c r="B107" i="10"/>
  <c r="F106" i="10"/>
  <c r="C106" i="10"/>
  <c r="B106" i="10"/>
  <c r="F105" i="10"/>
  <c r="C105" i="10"/>
  <c r="B105" i="10"/>
  <c r="F104" i="10"/>
  <c r="C104" i="10"/>
  <c r="B104" i="10"/>
  <c r="F103" i="10"/>
  <c r="C103" i="10"/>
  <c r="B103" i="10"/>
  <c r="F102" i="10"/>
  <c r="C102" i="10"/>
  <c r="B102" i="10"/>
  <c r="F98" i="10"/>
  <c r="F97" i="10"/>
  <c r="F96" i="10"/>
  <c r="F95" i="10"/>
  <c r="F94" i="10"/>
  <c r="F93" i="10"/>
  <c r="F92" i="10"/>
  <c r="F91" i="10"/>
  <c r="F90" i="10"/>
  <c r="F89" i="10"/>
  <c r="F87" i="10"/>
  <c r="F86" i="10"/>
  <c r="F85" i="10"/>
  <c r="F84" i="10"/>
  <c r="F83" i="10"/>
  <c r="F82" i="10"/>
  <c r="F81" i="10"/>
  <c r="F80" i="10"/>
  <c r="F79" i="10"/>
  <c r="F78" i="10"/>
  <c r="F76" i="10"/>
  <c r="C76" i="10"/>
  <c r="B76" i="10"/>
  <c r="F75" i="10"/>
  <c r="C75" i="10"/>
  <c r="B75" i="10"/>
  <c r="F74" i="10"/>
  <c r="C74" i="10"/>
  <c r="B74" i="10"/>
  <c r="F73" i="10"/>
  <c r="C73" i="10"/>
  <c r="B73" i="10"/>
  <c r="F72" i="10"/>
  <c r="C72" i="10"/>
  <c r="B72" i="10"/>
  <c r="F71" i="10"/>
  <c r="C71" i="10"/>
  <c r="B71" i="10"/>
  <c r="F70" i="10"/>
  <c r="C70" i="10"/>
  <c r="B70" i="10"/>
  <c r="F69" i="10"/>
  <c r="C69" i="10"/>
  <c r="B69" i="10"/>
  <c r="F68" i="10"/>
  <c r="C68" i="10"/>
  <c r="B68" i="10"/>
  <c r="F67" i="10"/>
  <c r="C67" i="10"/>
  <c r="B67" i="10"/>
  <c r="F65" i="10"/>
  <c r="C65" i="10"/>
  <c r="B65" i="10"/>
  <c r="F64" i="10"/>
  <c r="C64" i="10"/>
  <c r="B64" i="10"/>
  <c r="F63" i="10"/>
  <c r="C63" i="10"/>
  <c r="B63" i="10"/>
  <c r="F62" i="10"/>
  <c r="C62" i="10"/>
  <c r="B62" i="10"/>
  <c r="F61" i="10"/>
  <c r="C61" i="10"/>
  <c r="B61" i="10"/>
  <c r="F60" i="10"/>
  <c r="C60" i="10"/>
  <c r="B60" i="10"/>
  <c r="F59" i="10"/>
  <c r="C59" i="10"/>
  <c r="B59" i="10"/>
  <c r="F58" i="10"/>
  <c r="C58" i="10"/>
  <c r="B58" i="10"/>
  <c r="F57" i="10"/>
  <c r="C57" i="10"/>
  <c r="B57" i="10"/>
  <c r="F56" i="10"/>
  <c r="C56" i="10"/>
  <c r="B56" i="10"/>
  <c r="F53" i="10"/>
  <c r="C53" i="10"/>
  <c r="B53" i="10"/>
  <c r="F52" i="10"/>
  <c r="C52" i="10"/>
  <c r="B52" i="10"/>
  <c r="F51" i="10"/>
  <c r="C51" i="10"/>
  <c r="B51" i="10"/>
  <c r="F50" i="10"/>
  <c r="C50" i="10"/>
  <c r="B50" i="10"/>
  <c r="F49" i="10"/>
  <c r="C49" i="10"/>
  <c r="B49" i="10"/>
  <c r="F48" i="10"/>
  <c r="C48" i="10"/>
  <c r="B48" i="10"/>
  <c r="F47" i="10"/>
  <c r="C47" i="10"/>
  <c r="B47" i="10"/>
  <c r="F46" i="10"/>
  <c r="F45" i="10"/>
  <c r="C45" i="10"/>
  <c r="B45" i="10"/>
  <c r="F43" i="10"/>
  <c r="C43" i="10"/>
  <c r="B43" i="10"/>
  <c r="F42" i="10"/>
  <c r="C42" i="10"/>
  <c r="B42" i="10"/>
  <c r="F41" i="10"/>
  <c r="C41" i="10"/>
  <c r="B41" i="10"/>
  <c r="F40" i="10"/>
  <c r="C40" i="10"/>
  <c r="B40" i="10"/>
  <c r="F39" i="10"/>
  <c r="C39" i="10"/>
  <c r="B39" i="10"/>
  <c r="F38" i="10"/>
  <c r="C38" i="10"/>
  <c r="B38" i="10"/>
  <c r="F37" i="10"/>
  <c r="C37" i="10"/>
  <c r="B37" i="10"/>
  <c r="F36" i="10"/>
  <c r="C36" i="10"/>
  <c r="B36" i="10"/>
  <c r="F35" i="10"/>
  <c r="C35" i="10"/>
  <c r="B35" i="10"/>
  <c r="F33" i="10"/>
  <c r="C33" i="10"/>
  <c r="B33" i="10"/>
  <c r="F32" i="10"/>
  <c r="C32" i="10"/>
  <c r="B32" i="10"/>
  <c r="F31" i="10"/>
  <c r="C31" i="10"/>
  <c r="B31" i="10"/>
  <c r="F30" i="10"/>
  <c r="C30" i="10"/>
  <c r="B30" i="10"/>
  <c r="F29" i="10"/>
  <c r="C29" i="10"/>
  <c r="B29" i="10"/>
  <c r="F28" i="10"/>
  <c r="C28" i="10"/>
  <c r="B28" i="10"/>
  <c r="F27" i="10"/>
  <c r="C27" i="10"/>
  <c r="B27" i="10"/>
  <c r="F26" i="10"/>
  <c r="C26" i="10"/>
  <c r="B26" i="10"/>
  <c r="F25" i="10"/>
  <c r="C25" i="10"/>
  <c r="B25" i="10"/>
  <c r="F23" i="10"/>
  <c r="C23" i="10"/>
  <c r="B23" i="10"/>
  <c r="F22" i="10"/>
  <c r="C22" i="10"/>
  <c r="B22" i="10"/>
  <c r="F21" i="10"/>
  <c r="C21" i="10"/>
  <c r="B21" i="10"/>
  <c r="F20" i="10"/>
  <c r="C20" i="10"/>
  <c r="B20" i="10"/>
  <c r="F19" i="10"/>
  <c r="C19" i="10"/>
  <c r="B19" i="10"/>
  <c r="F18" i="10"/>
  <c r="C18" i="10"/>
  <c r="B18" i="10"/>
  <c r="F17" i="10"/>
  <c r="C17" i="10"/>
  <c r="B17" i="10"/>
  <c r="F16" i="10"/>
  <c r="C16" i="10"/>
  <c r="B16" i="10"/>
  <c r="F15" i="10"/>
  <c r="C15" i="10"/>
  <c r="B15" i="10"/>
  <c r="F13" i="10"/>
  <c r="C13" i="10"/>
  <c r="B13" i="10"/>
  <c r="F12" i="10"/>
  <c r="C12" i="10"/>
  <c r="B12" i="10"/>
  <c r="F11" i="10"/>
  <c r="C11" i="10"/>
  <c r="B11" i="10"/>
  <c r="F10" i="10"/>
  <c r="C10" i="10"/>
  <c r="B10" i="10"/>
  <c r="F9" i="10"/>
  <c r="C9" i="10"/>
  <c r="B9" i="10"/>
  <c r="F8" i="10"/>
  <c r="C8" i="10"/>
  <c r="B8" i="10"/>
  <c r="F7" i="10"/>
  <c r="C7" i="10"/>
  <c r="B7" i="10"/>
  <c r="F6" i="10"/>
  <c r="C6" i="10"/>
  <c r="B6" i="10"/>
  <c r="F5" i="10"/>
  <c r="C5" i="10"/>
  <c r="B5" i="10"/>
  <c r="F829" i="21"/>
  <c r="B829" i="21"/>
  <c r="F828" i="21"/>
  <c r="B828" i="21"/>
  <c r="F826" i="21"/>
  <c r="B826" i="21"/>
  <c r="F825" i="21"/>
  <c r="B825" i="21"/>
  <c r="F824" i="21"/>
  <c r="B824" i="21"/>
  <c r="F823" i="21"/>
  <c r="B823" i="21"/>
  <c r="F822" i="21"/>
  <c r="B822" i="21"/>
  <c r="F821" i="21"/>
  <c r="B821" i="21"/>
  <c r="F820" i="21"/>
  <c r="B820" i="21"/>
  <c r="F819" i="21"/>
  <c r="B819" i="21"/>
  <c r="F816" i="21"/>
  <c r="F815" i="21" s="1"/>
  <c r="C816" i="21"/>
  <c r="B816" i="21"/>
  <c r="F814" i="21"/>
  <c r="C814" i="21"/>
  <c r="B814" i="21"/>
  <c r="F813" i="21"/>
  <c r="C813" i="21"/>
  <c r="B813" i="21"/>
  <c r="F812" i="21"/>
  <c r="C812" i="21"/>
  <c r="B812" i="21"/>
  <c r="F811" i="21"/>
  <c r="C811" i="21"/>
  <c r="B811" i="21"/>
  <c r="F810" i="21"/>
  <c r="C810" i="21"/>
  <c r="B810" i="21"/>
  <c r="F809" i="21"/>
  <c r="C809" i="21"/>
  <c r="B809" i="21"/>
  <c r="F808" i="21"/>
  <c r="C808" i="21"/>
  <c r="B808" i="21"/>
  <c r="F807" i="21"/>
  <c r="C807" i="21"/>
  <c r="B807" i="21"/>
  <c r="F805" i="21"/>
  <c r="C805" i="21"/>
  <c r="B805" i="21"/>
  <c r="F804" i="21"/>
  <c r="C804" i="21"/>
  <c r="B804" i="21"/>
  <c r="F803" i="21"/>
  <c r="C803" i="21"/>
  <c r="B803" i="21"/>
  <c r="F802" i="21"/>
  <c r="C802" i="21"/>
  <c r="B802" i="21"/>
  <c r="F800" i="21"/>
  <c r="C800" i="21"/>
  <c r="B800" i="21"/>
  <c r="F799" i="21"/>
  <c r="C799" i="21"/>
  <c r="B799" i="21"/>
  <c r="F798" i="21"/>
  <c r="C798" i="21"/>
  <c r="B798" i="21"/>
  <c r="F797" i="21"/>
  <c r="C797" i="21"/>
  <c r="B797" i="21"/>
  <c r="F796" i="21"/>
  <c r="C796" i="21"/>
  <c r="B796" i="21"/>
  <c r="F795" i="21"/>
  <c r="C795" i="21"/>
  <c r="B795" i="21"/>
  <c r="F792" i="21"/>
  <c r="C792" i="21"/>
  <c r="B792" i="21"/>
  <c r="F791" i="21"/>
  <c r="C791" i="21"/>
  <c r="B791" i="21"/>
  <c r="F790" i="21"/>
  <c r="C790" i="21"/>
  <c r="B790" i="21"/>
  <c r="F789" i="21"/>
  <c r="C789" i="21"/>
  <c r="B789" i="21"/>
  <c r="F788" i="21"/>
  <c r="C788" i="21"/>
  <c r="B788" i="21"/>
  <c r="F787" i="21"/>
  <c r="C787" i="21"/>
  <c r="B787" i="21"/>
  <c r="F786" i="21"/>
  <c r="C786" i="21"/>
  <c r="B786" i="21"/>
  <c r="F785" i="21"/>
  <c r="F784" i="21"/>
  <c r="C784" i="21"/>
  <c r="B784" i="21"/>
  <c r="F783" i="21"/>
  <c r="C783" i="21"/>
  <c r="B783" i="21"/>
  <c r="F782" i="21"/>
  <c r="C782" i="21"/>
  <c r="B782" i="21"/>
  <c r="F781" i="21"/>
  <c r="C781" i="21"/>
  <c r="B781" i="21"/>
  <c r="F780" i="21"/>
  <c r="C780" i="21"/>
  <c r="B780" i="21"/>
  <c r="F779" i="21"/>
  <c r="C779" i="21"/>
  <c r="B779" i="21"/>
  <c r="F778" i="21"/>
  <c r="C778" i="21"/>
  <c r="B778" i="21"/>
  <c r="F777" i="21"/>
  <c r="C777" i="21"/>
  <c r="B777" i="21"/>
  <c r="F776" i="21"/>
  <c r="C776" i="21"/>
  <c r="B776" i="21"/>
  <c r="F775" i="21"/>
  <c r="C775" i="21"/>
  <c r="B775" i="21"/>
  <c r="F773" i="21"/>
  <c r="C773" i="21"/>
  <c r="B773" i="21"/>
  <c r="F772" i="21"/>
  <c r="C772" i="21"/>
  <c r="B772" i="21"/>
  <c r="F771" i="21"/>
  <c r="C771" i="21"/>
  <c r="B771" i="21"/>
  <c r="F770" i="21"/>
  <c r="C770" i="21"/>
  <c r="B770" i="21"/>
  <c r="F769" i="21"/>
  <c r="C769" i="21"/>
  <c r="B769" i="21"/>
  <c r="F768" i="21"/>
  <c r="C768" i="21"/>
  <c r="B768" i="21"/>
  <c r="F767" i="21"/>
  <c r="C767" i="21"/>
  <c r="B767" i="21"/>
  <c r="F766" i="21"/>
  <c r="C766" i="21"/>
  <c r="B766" i="21"/>
  <c r="F763" i="21"/>
  <c r="C763" i="21"/>
  <c r="B763" i="21"/>
  <c r="F762" i="21"/>
  <c r="C762" i="21"/>
  <c r="B762" i="21"/>
  <c r="F760" i="21"/>
  <c r="C760" i="21"/>
  <c r="B760" i="21"/>
  <c r="F759" i="21"/>
  <c r="C759" i="21"/>
  <c r="B759" i="21"/>
  <c r="F758" i="21"/>
  <c r="C758" i="21"/>
  <c r="B758" i="21"/>
  <c r="F757" i="21"/>
  <c r="C757" i="21"/>
  <c r="B757" i="21"/>
  <c r="F756" i="21"/>
  <c r="C756" i="21"/>
  <c r="B756" i="21"/>
  <c r="F754" i="21"/>
  <c r="C754" i="21"/>
  <c r="B754" i="21"/>
  <c r="F753" i="21"/>
  <c r="C753" i="21"/>
  <c r="B753" i="21"/>
  <c r="F752" i="21"/>
  <c r="C752" i="21"/>
  <c r="B752" i="21"/>
  <c r="F751" i="21"/>
  <c r="C751" i="21"/>
  <c r="B751" i="21"/>
  <c r="F750" i="21"/>
  <c r="C750" i="21"/>
  <c r="B750" i="21"/>
  <c r="F749" i="21"/>
  <c r="C749" i="21"/>
  <c r="B749" i="21"/>
  <c r="F748" i="21"/>
  <c r="C748" i="21"/>
  <c r="B748" i="21"/>
  <c r="F747" i="21"/>
  <c r="C747" i="21"/>
  <c r="B747" i="21"/>
  <c r="F746" i="21"/>
  <c r="C746" i="21"/>
  <c r="B746" i="21"/>
  <c r="F745" i="21"/>
  <c r="C745" i="21"/>
  <c r="B745" i="21"/>
  <c r="F744" i="21"/>
  <c r="C744" i="21"/>
  <c r="B744" i="21"/>
  <c r="F743" i="21"/>
  <c r="C743" i="21"/>
  <c r="B743" i="21"/>
  <c r="F742" i="21"/>
  <c r="C742" i="21"/>
  <c r="B742" i="21"/>
  <c r="F741" i="21"/>
  <c r="C741" i="21"/>
  <c r="B741" i="21"/>
  <c r="F740" i="21"/>
  <c r="C740" i="21"/>
  <c r="B740" i="21"/>
  <c r="F739" i="21"/>
  <c r="C739" i="21"/>
  <c r="B739" i="21"/>
  <c r="F738" i="21"/>
  <c r="C738" i="21"/>
  <c r="B738" i="21"/>
  <c r="F737" i="21"/>
  <c r="C737" i="21"/>
  <c r="B737" i="21"/>
  <c r="F735" i="21"/>
  <c r="C735" i="21"/>
  <c r="B735" i="21"/>
  <c r="F734" i="21"/>
  <c r="C734" i="21"/>
  <c r="B734" i="21"/>
  <c r="F733" i="21"/>
  <c r="C733" i="21"/>
  <c r="B733" i="21"/>
  <c r="F732" i="21"/>
  <c r="C732" i="21"/>
  <c r="B732" i="21"/>
  <c r="F731" i="21"/>
  <c r="C731" i="21"/>
  <c r="B731" i="21"/>
  <c r="F730" i="21"/>
  <c r="C730" i="21"/>
  <c r="B730" i="21"/>
  <c r="F729" i="21"/>
  <c r="C729" i="21"/>
  <c r="B729" i="21"/>
  <c r="F728" i="21"/>
  <c r="C728" i="21"/>
  <c r="B728" i="21"/>
  <c r="F727" i="21"/>
  <c r="C727" i="21"/>
  <c r="B727" i="21"/>
  <c r="F726" i="21"/>
  <c r="C726" i="21"/>
  <c r="B726" i="21"/>
  <c r="F725" i="21"/>
  <c r="C725" i="21"/>
  <c r="B725" i="21"/>
  <c r="F724" i="21"/>
  <c r="C724" i="21"/>
  <c r="B724" i="21"/>
  <c r="F723" i="21"/>
  <c r="C723" i="21"/>
  <c r="B723" i="21"/>
  <c r="F722" i="21"/>
  <c r="C722" i="21"/>
  <c r="B722" i="21"/>
  <c r="F721" i="21"/>
  <c r="C721" i="21"/>
  <c r="B721" i="21"/>
  <c r="F720" i="21"/>
  <c r="C720" i="21"/>
  <c r="B720" i="21"/>
  <c r="F719" i="21"/>
  <c r="C719" i="21"/>
  <c r="B719" i="21"/>
  <c r="F718" i="21"/>
  <c r="C718" i="21"/>
  <c r="B718" i="21"/>
  <c r="F717" i="21"/>
  <c r="C717" i="21"/>
  <c r="B717" i="21"/>
  <c r="F715" i="21"/>
  <c r="C715" i="21"/>
  <c r="B715" i="21"/>
  <c r="F714" i="21"/>
  <c r="C714" i="21"/>
  <c r="B714" i="21"/>
  <c r="F713" i="21"/>
  <c r="C713" i="21"/>
  <c r="B713" i="21"/>
  <c r="F712" i="21"/>
  <c r="C712" i="21"/>
  <c r="B712" i="21"/>
  <c r="F711" i="21"/>
  <c r="C711" i="21"/>
  <c r="B711" i="21"/>
  <c r="F710" i="21"/>
  <c r="C710" i="21"/>
  <c r="B710" i="21"/>
  <c r="F709" i="21"/>
  <c r="C709" i="21"/>
  <c r="B709" i="21"/>
  <c r="F708" i="21"/>
  <c r="C708" i="21"/>
  <c r="B708" i="21"/>
  <c r="F707" i="21"/>
  <c r="C707" i="21"/>
  <c r="B707" i="21"/>
  <c r="F705" i="21"/>
  <c r="C705" i="21"/>
  <c r="B705" i="21"/>
  <c r="F704" i="21"/>
  <c r="C704" i="21"/>
  <c r="B704" i="21"/>
  <c r="F703" i="21"/>
  <c r="C703" i="21"/>
  <c r="B703" i="21"/>
  <c r="F702" i="21"/>
  <c r="C702" i="21"/>
  <c r="B702" i="21"/>
  <c r="F701" i="21"/>
  <c r="C701" i="21"/>
  <c r="B701" i="21"/>
  <c r="F700" i="21"/>
  <c r="C700" i="21"/>
  <c r="B700" i="21"/>
  <c r="F699" i="21"/>
  <c r="C699" i="21"/>
  <c r="B699" i="21"/>
  <c r="F698" i="21"/>
  <c r="C698" i="21"/>
  <c r="B698" i="21"/>
  <c r="F697" i="21"/>
  <c r="C697" i="21"/>
  <c r="B697" i="21"/>
  <c r="F696" i="21"/>
  <c r="C696" i="21"/>
  <c r="B696" i="21"/>
  <c r="F695" i="21"/>
  <c r="C695" i="21"/>
  <c r="B695" i="21"/>
  <c r="F694" i="21"/>
  <c r="C694" i="21"/>
  <c r="B694" i="21"/>
  <c r="F693" i="21"/>
  <c r="C693" i="21"/>
  <c r="B693" i="21"/>
  <c r="F691" i="21"/>
  <c r="C691" i="21"/>
  <c r="B691" i="21"/>
  <c r="F690" i="21"/>
  <c r="C690" i="21"/>
  <c r="B690" i="21"/>
  <c r="F689" i="21"/>
  <c r="C689" i="21"/>
  <c r="B689" i="21"/>
  <c r="F687" i="21"/>
  <c r="C687" i="21"/>
  <c r="B687" i="21"/>
  <c r="F686" i="21"/>
  <c r="C686" i="21"/>
  <c r="B686" i="21"/>
  <c r="F685" i="21"/>
  <c r="C685" i="21"/>
  <c r="B685" i="21"/>
  <c r="F684" i="21"/>
  <c r="C684" i="21"/>
  <c r="B684" i="21"/>
  <c r="F683" i="21"/>
  <c r="C683" i="21"/>
  <c r="B683" i="21"/>
  <c r="F682" i="21"/>
  <c r="C682" i="21"/>
  <c r="B682" i="21"/>
  <c r="F681" i="21"/>
  <c r="C681" i="21"/>
  <c r="B681" i="21"/>
  <c r="F680" i="21"/>
  <c r="C680" i="21"/>
  <c r="B680" i="21"/>
  <c r="F679" i="21"/>
  <c r="C679" i="21"/>
  <c r="B679" i="21"/>
  <c r="F678" i="21"/>
  <c r="C678" i="21"/>
  <c r="B678" i="21"/>
  <c r="F677" i="21"/>
  <c r="C677" i="21"/>
  <c r="B677" i="21"/>
  <c r="F676" i="21"/>
  <c r="C676" i="21"/>
  <c r="B676" i="21"/>
  <c r="F675" i="21"/>
  <c r="C675" i="21"/>
  <c r="B675" i="21"/>
  <c r="F672" i="21"/>
  <c r="C672" i="21"/>
  <c r="B672" i="21"/>
  <c r="F671" i="21"/>
  <c r="C671" i="21"/>
  <c r="B671" i="21"/>
  <c r="F670" i="21"/>
  <c r="C670" i="21"/>
  <c r="B670" i="21"/>
  <c r="F668" i="21"/>
  <c r="C668" i="21"/>
  <c r="B668" i="21"/>
  <c r="F667" i="21"/>
  <c r="C667" i="21"/>
  <c r="B667" i="21"/>
  <c r="F665" i="21"/>
  <c r="C665" i="21"/>
  <c r="B665" i="21"/>
  <c r="F664" i="21"/>
  <c r="C664" i="21"/>
  <c r="B664" i="21"/>
  <c r="F663" i="21"/>
  <c r="C663" i="21"/>
  <c r="B663" i="21"/>
  <c r="F660" i="21"/>
  <c r="F659" i="21"/>
  <c r="F658" i="21"/>
  <c r="F657" i="21"/>
  <c r="F656" i="21"/>
  <c r="F654" i="21"/>
  <c r="F653" i="21"/>
  <c r="F652" i="21"/>
  <c r="F651" i="21"/>
  <c r="F650" i="21"/>
  <c r="F648" i="21"/>
  <c r="F647" i="21"/>
  <c r="F646" i="21"/>
  <c r="F645" i="21"/>
  <c r="F644" i="21"/>
  <c r="F643" i="21"/>
  <c r="F642" i="21"/>
  <c r="F641" i="21"/>
  <c r="F639" i="21"/>
  <c r="F638" i="21"/>
  <c r="F637" i="21"/>
  <c r="F635" i="21"/>
  <c r="F634" i="21"/>
  <c r="F633" i="21"/>
  <c r="F632" i="21"/>
  <c r="F631" i="21"/>
  <c r="F630" i="21"/>
  <c r="F629" i="21"/>
  <c r="F628" i="21"/>
  <c r="F627" i="21"/>
  <c r="F625" i="21"/>
  <c r="F624" i="21"/>
  <c r="F623" i="21"/>
  <c r="F621" i="21"/>
  <c r="F620" i="21"/>
  <c r="F619" i="21"/>
  <c r="F618" i="21"/>
  <c r="F617" i="21"/>
  <c r="F616" i="21"/>
  <c r="F615" i="21"/>
  <c r="F614" i="21"/>
  <c r="F613" i="21"/>
  <c r="F612" i="21"/>
  <c r="F611" i="21"/>
  <c r="F610" i="21"/>
  <c r="F609" i="21"/>
  <c r="F608" i="21"/>
  <c r="F607" i="21"/>
  <c r="F606" i="21"/>
  <c r="F605" i="21"/>
  <c r="F604" i="21"/>
  <c r="F603" i="21"/>
  <c r="F602" i="21"/>
  <c r="F601" i="21"/>
  <c r="F600" i="21"/>
  <c r="F599" i="21"/>
  <c r="F598" i="21"/>
  <c r="F597" i="21"/>
  <c r="F596" i="21"/>
  <c r="F595" i="21"/>
  <c r="F594" i="21"/>
  <c r="F593" i="21"/>
  <c r="F592" i="21"/>
  <c r="F591" i="21"/>
  <c r="F590" i="21"/>
  <c r="F589" i="21"/>
  <c r="F588" i="21"/>
  <c r="F587" i="21"/>
  <c r="F586" i="21"/>
  <c r="F585" i="21"/>
  <c r="F584" i="21"/>
  <c r="F583" i="21"/>
  <c r="F582" i="21"/>
  <c r="F581" i="21"/>
  <c r="F578" i="21"/>
  <c r="C578" i="21"/>
  <c r="B578" i="21"/>
  <c r="F577" i="21"/>
  <c r="C577" i="21"/>
  <c r="B577" i="21"/>
  <c r="F576" i="21"/>
  <c r="C576" i="21"/>
  <c r="B576" i="21"/>
  <c r="F575" i="21"/>
  <c r="C575" i="21"/>
  <c r="B575" i="21"/>
  <c r="F574" i="21"/>
  <c r="C574" i="21"/>
  <c r="B574" i="21"/>
  <c r="F573" i="21"/>
  <c r="C573" i="21"/>
  <c r="B573" i="21"/>
  <c r="F572" i="21"/>
  <c r="C572" i="21"/>
  <c r="B572" i="21"/>
  <c r="F571" i="21"/>
  <c r="C571" i="21"/>
  <c r="B571" i="21"/>
  <c r="F570" i="21"/>
  <c r="C570" i="21"/>
  <c r="B570" i="21"/>
  <c r="F569" i="21"/>
  <c r="C569" i="21"/>
  <c r="B569" i="21"/>
  <c r="F568" i="21"/>
  <c r="C568" i="21"/>
  <c r="B568" i="21"/>
  <c r="F567" i="21"/>
  <c r="C567" i="21"/>
  <c r="B567" i="21"/>
  <c r="F566" i="21"/>
  <c r="C566" i="21"/>
  <c r="B566" i="21"/>
  <c r="F564" i="21"/>
  <c r="C564" i="21"/>
  <c r="B564" i="21"/>
  <c r="F563" i="21"/>
  <c r="C563" i="21"/>
  <c r="B563" i="21"/>
  <c r="F562" i="21"/>
  <c r="C562" i="21"/>
  <c r="B562" i="21"/>
  <c r="F561" i="21"/>
  <c r="C561" i="21"/>
  <c r="B561" i="21"/>
  <c r="F560" i="21"/>
  <c r="C560" i="21"/>
  <c r="B560" i="21"/>
  <c r="F559" i="21"/>
  <c r="C559" i="21"/>
  <c r="B559" i="21"/>
  <c r="F558" i="21"/>
  <c r="C558" i="21"/>
  <c r="B558" i="21"/>
  <c r="F557" i="21"/>
  <c r="C557" i="21"/>
  <c r="B557" i="21"/>
  <c r="F556" i="21"/>
  <c r="C556" i="21"/>
  <c r="B556" i="21"/>
  <c r="F555" i="21"/>
  <c r="C555" i="21"/>
  <c r="B555" i="21"/>
  <c r="F554" i="21"/>
  <c r="C554" i="21"/>
  <c r="B554" i="21"/>
  <c r="F553" i="21"/>
  <c r="C553" i="21"/>
  <c r="B553" i="21"/>
  <c r="F552" i="21"/>
  <c r="C552" i="21"/>
  <c r="B552" i="21"/>
  <c r="F551" i="21"/>
  <c r="C551" i="21"/>
  <c r="B551" i="21"/>
  <c r="F550" i="21"/>
  <c r="C550" i="21"/>
  <c r="B550" i="21"/>
  <c r="F549" i="21"/>
  <c r="C549" i="21"/>
  <c r="B549" i="21"/>
  <c r="F548" i="21"/>
  <c r="C548" i="21"/>
  <c r="B548" i="21"/>
  <c r="F547" i="21"/>
  <c r="C547" i="21"/>
  <c r="B547" i="21"/>
  <c r="F546" i="21"/>
  <c r="C546" i="21"/>
  <c r="B546" i="21"/>
  <c r="F545" i="21"/>
  <c r="C545" i="21"/>
  <c r="B545" i="21"/>
  <c r="F543" i="21"/>
  <c r="C543" i="21"/>
  <c r="B543" i="21"/>
  <c r="F542" i="21"/>
  <c r="C542" i="21"/>
  <c r="B542" i="21"/>
  <c r="F541" i="21"/>
  <c r="C541" i="21"/>
  <c r="B541" i="21"/>
  <c r="F540" i="21"/>
  <c r="C540" i="21"/>
  <c r="B540" i="21"/>
  <c r="F539" i="21"/>
  <c r="C539" i="21"/>
  <c r="B539" i="21"/>
  <c r="F538" i="21"/>
  <c r="C538" i="21"/>
  <c r="B538" i="21"/>
  <c r="F536" i="21"/>
  <c r="C536" i="21"/>
  <c r="B536" i="21"/>
  <c r="F535" i="21"/>
  <c r="C535" i="21"/>
  <c r="B535" i="21"/>
  <c r="F534" i="21"/>
  <c r="C534" i="21"/>
  <c r="B534" i="21"/>
  <c r="F533" i="21"/>
  <c r="C533" i="21"/>
  <c r="B533" i="21"/>
  <c r="F532" i="21"/>
  <c r="C532" i="21"/>
  <c r="B532" i="21"/>
  <c r="F531" i="21"/>
  <c r="C531" i="21"/>
  <c r="B531" i="21"/>
  <c r="F529" i="21"/>
  <c r="C529" i="21"/>
  <c r="B529" i="21"/>
  <c r="F528" i="21"/>
  <c r="C528" i="21"/>
  <c r="B528" i="21"/>
  <c r="F527" i="21"/>
  <c r="C527" i="21"/>
  <c r="B527" i="21"/>
  <c r="F526" i="21"/>
  <c r="C526" i="21"/>
  <c r="B526" i="21"/>
  <c r="F525" i="21"/>
  <c r="C525" i="21"/>
  <c r="B525" i="21"/>
  <c r="F524" i="21"/>
  <c r="C524" i="21"/>
  <c r="B524" i="21"/>
  <c r="F523" i="21"/>
  <c r="C523" i="21"/>
  <c r="B523" i="21"/>
  <c r="F522" i="21"/>
  <c r="C522" i="21"/>
  <c r="B522" i="21"/>
  <c r="F521" i="21"/>
  <c r="C521" i="21"/>
  <c r="B521" i="21"/>
  <c r="F520" i="21"/>
  <c r="C520" i="21"/>
  <c r="B520" i="21"/>
  <c r="F519" i="21"/>
  <c r="C519" i="21"/>
  <c r="B519" i="21"/>
  <c r="F518" i="21"/>
  <c r="C518" i="21"/>
  <c r="B518" i="21"/>
  <c r="F517" i="21"/>
  <c r="C517" i="21"/>
  <c r="B517" i="21"/>
  <c r="F516" i="21"/>
  <c r="C516" i="21"/>
  <c r="B516" i="21"/>
  <c r="F515" i="21"/>
  <c r="C515" i="21"/>
  <c r="B515" i="21"/>
  <c r="F514" i="21"/>
  <c r="C514" i="21"/>
  <c r="B514" i="21"/>
  <c r="F513" i="21"/>
  <c r="C513" i="21"/>
  <c r="B513" i="21"/>
  <c r="F511" i="21"/>
  <c r="C511" i="21"/>
  <c r="B511" i="21"/>
  <c r="F510" i="21"/>
  <c r="C510" i="21"/>
  <c r="B510" i="21"/>
  <c r="F509" i="21"/>
  <c r="C509" i="21"/>
  <c r="B509" i="21"/>
  <c r="F508" i="21"/>
  <c r="C508" i="21"/>
  <c r="B508" i="21"/>
  <c r="F507" i="21"/>
  <c r="C507" i="21"/>
  <c r="B507" i="21"/>
  <c r="F506" i="21"/>
  <c r="C506" i="21"/>
  <c r="B506" i="21"/>
  <c r="F505" i="21"/>
  <c r="C505" i="21"/>
  <c r="B505" i="21"/>
  <c r="F504" i="21"/>
  <c r="C504" i="21"/>
  <c r="B504" i="21"/>
  <c r="F503" i="21"/>
  <c r="C503" i="21"/>
  <c r="B503" i="21"/>
  <c r="F502" i="21"/>
  <c r="C502" i="21"/>
  <c r="B502" i="21"/>
  <c r="F501" i="21"/>
  <c r="C501" i="21"/>
  <c r="B501" i="21"/>
  <c r="F500" i="21"/>
  <c r="C500" i="21"/>
  <c r="B500" i="21"/>
  <c r="F499" i="21"/>
  <c r="C499" i="21"/>
  <c r="B499" i="21"/>
  <c r="F498" i="21"/>
  <c r="C498" i="21"/>
  <c r="B498" i="21"/>
  <c r="F497" i="21"/>
  <c r="C497" i="21"/>
  <c r="B497" i="21"/>
  <c r="F496" i="21"/>
  <c r="C496" i="21"/>
  <c r="B496" i="21"/>
  <c r="F495" i="21"/>
  <c r="C495" i="21"/>
  <c r="B495" i="21"/>
  <c r="F494" i="21"/>
  <c r="C494" i="21"/>
  <c r="B494" i="21"/>
  <c r="F492" i="21"/>
  <c r="C492" i="21"/>
  <c r="B492" i="21"/>
  <c r="F491" i="21"/>
  <c r="C491" i="21"/>
  <c r="B491" i="21"/>
  <c r="F490" i="21"/>
  <c r="C490" i="21"/>
  <c r="B490" i="21"/>
  <c r="F489" i="21"/>
  <c r="C489" i="21"/>
  <c r="B489" i="21"/>
  <c r="F486" i="21"/>
  <c r="F485" i="21"/>
  <c r="F484" i="21"/>
  <c r="F483" i="21"/>
  <c r="F482" i="21"/>
  <c r="F481" i="21"/>
  <c r="F480" i="21"/>
  <c r="F479" i="21"/>
  <c r="F478" i="21"/>
  <c r="F477" i="21"/>
  <c r="F475" i="21"/>
  <c r="F474" i="21"/>
  <c r="F473" i="21"/>
  <c r="F472" i="21"/>
  <c r="F471" i="21"/>
  <c r="F470" i="21"/>
  <c r="F469" i="21"/>
  <c r="F468" i="21"/>
  <c r="F467" i="21"/>
  <c r="F466" i="21"/>
  <c r="F464" i="21"/>
  <c r="F463" i="21"/>
  <c r="F462" i="21"/>
  <c r="F460" i="21"/>
  <c r="C460" i="21"/>
  <c r="B460" i="21"/>
  <c r="F459" i="21"/>
  <c r="C459" i="21"/>
  <c r="B459" i="21"/>
  <c r="F458" i="21"/>
  <c r="C458" i="21"/>
  <c r="B458" i="21"/>
  <c r="F457" i="21"/>
  <c r="C457" i="21"/>
  <c r="B457" i="21"/>
  <c r="F456" i="21"/>
  <c r="C456" i="21"/>
  <c r="B456" i="21"/>
  <c r="F455" i="21"/>
  <c r="C455" i="21"/>
  <c r="B455" i="21"/>
  <c r="F454" i="21"/>
  <c r="C454" i="21"/>
  <c r="B454" i="21"/>
  <c r="F453" i="21"/>
  <c r="C453" i="21"/>
  <c r="B453" i="21"/>
  <c r="F452" i="21"/>
  <c r="C452" i="21"/>
  <c r="B452" i="21"/>
  <c r="F451" i="21"/>
  <c r="C451" i="21"/>
  <c r="B451" i="21"/>
  <c r="F449" i="21"/>
  <c r="C449" i="21"/>
  <c r="B449" i="21"/>
  <c r="F448" i="21"/>
  <c r="C448" i="21"/>
  <c r="B448" i="21"/>
  <c r="F447" i="21"/>
  <c r="C447" i="21"/>
  <c r="B447" i="21"/>
  <c r="F446" i="21"/>
  <c r="C446" i="21"/>
  <c r="B446" i="21"/>
  <c r="F445" i="21"/>
  <c r="C445" i="21"/>
  <c r="B445" i="21"/>
  <c r="F444" i="21"/>
  <c r="C444" i="21"/>
  <c r="B444" i="21"/>
  <c r="F443" i="21"/>
  <c r="C443" i="21"/>
  <c r="B443" i="21"/>
  <c r="F442" i="21"/>
  <c r="C442" i="21"/>
  <c r="B442" i="21"/>
  <c r="F441" i="21"/>
  <c r="C441" i="21"/>
  <c r="B441" i="21"/>
  <c r="F440" i="21"/>
  <c r="C440" i="21"/>
  <c r="B440" i="21"/>
  <c r="F437" i="21"/>
  <c r="F436" i="21"/>
  <c r="F435" i="21"/>
  <c r="F434" i="21"/>
  <c r="F433" i="21"/>
  <c r="F432" i="21"/>
  <c r="F431" i="21"/>
  <c r="F430" i="21"/>
  <c r="F429" i="21"/>
  <c r="F426" i="21"/>
  <c r="C426" i="21"/>
  <c r="B426" i="21"/>
  <c r="F425" i="21"/>
  <c r="C425" i="21"/>
  <c r="B425" i="21"/>
  <c r="F424" i="21"/>
  <c r="C424" i="21"/>
  <c r="B424" i="21"/>
  <c r="F423" i="21"/>
  <c r="C423" i="21"/>
  <c r="B423" i="21"/>
  <c r="F422" i="21"/>
  <c r="C422" i="21"/>
  <c r="B422" i="21"/>
  <c r="F421" i="21"/>
  <c r="C421" i="21"/>
  <c r="B421" i="21"/>
  <c r="F418" i="21"/>
  <c r="C418" i="21"/>
  <c r="B418" i="21"/>
  <c r="F417" i="21"/>
  <c r="C417" i="21"/>
  <c r="B417" i="21"/>
  <c r="F415" i="21"/>
  <c r="C415" i="21"/>
  <c r="B415" i="21"/>
  <c r="F414" i="21"/>
  <c r="C414" i="21"/>
  <c r="B414" i="21"/>
  <c r="F413" i="21"/>
  <c r="C413" i="21"/>
  <c r="B413" i="21"/>
  <c r="F412" i="21"/>
  <c r="C412" i="21"/>
  <c r="B412" i="21"/>
  <c r="F411" i="21"/>
  <c r="C411" i="21"/>
  <c r="B411" i="21"/>
  <c r="F410" i="21"/>
  <c r="C410" i="21"/>
  <c r="B410" i="21"/>
  <c r="F409" i="21"/>
  <c r="C409" i="21"/>
  <c r="B409" i="21"/>
  <c r="F408" i="21"/>
  <c r="C408" i="21"/>
  <c r="B408" i="21"/>
  <c r="F407" i="21"/>
  <c r="C407" i="21"/>
  <c r="B407" i="21"/>
  <c r="F406" i="21"/>
  <c r="C406" i="21"/>
  <c r="B406" i="21"/>
  <c r="F404" i="21"/>
  <c r="F403" i="21"/>
  <c r="F402" i="21"/>
  <c r="F401" i="21"/>
  <c r="F400" i="21"/>
  <c r="F399" i="21"/>
  <c r="F398" i="21"/>
  <c r="F397" i="21"/>
  <c r="F396" i="21"/>
  <c r="F395" i="21"/>
  <c r="F394" i="21"/>
  <c r="F393" i="21"/>
  <c r="F392" i="21"/>
  <c r="F391" i="21"/>
  <c r="F389" i="21"/>
  <c r="F388" i="21"/>
  <c r="F387" i="21"/>
  <c r="F386" i="21"/>
  <c r="F385" i="21"/>
  <c r="F384" i="21"/>
  <c r="F383" i="21"/>
  <c r="F382" i="21"/>
  <c r="F381" i="21"/>
  <c r="F380" i="21"/>
  <c r="F379" i="21"/>
  <c r="F378" i="21"/>
  <c r="F377" i="21"/>
  <c r="F376" i="21"/>
  <c r="F374" i="21"/>
  <c r="C374" i="21"/>
  <c r="B374" i="21"/>
  <c r="F373" i="21"/>
  <c r="C373" i="21"/>
  <c r="B373" i="21"/>
  <c r="F372" i="21"/>
  <c r="C372" i="21"/>
  <c r="B372" i="21"/>
  <c r="F371" i="21"/>
  <c r="C371" i="21"/>
  <c r="B371" i="21"/>
  <c r="F370" i="21"/>
  <c r="C370" i="21"/>
  <c r="B370" i="21"/>
  <c r="F369" i="21"/>
  <c r="C369" i="21"/>
  <c r="B369" i="21"/>
  <c r="F368" i="21"/>
  <c r="C368" i="21"/>
  <c r="B368" i="21"/>
  <c r="F366" i="21"/>
  <c r="C366" i="21"/>
  <c r="B366" i="21"/>
  <c r="F365" i="21"/>
  <c r="C365" i="21"/>
  <c r="B365" i="21"/>
  <c r="F364" i="21"/>
  <c r="C364" i="21"/>
  <c r="B364" i="21"/>
  <c r="F363" i="21"/>
  <c r="C363" i="21"/>
  <c r="B363" i="21"/>
  <c r="F362" i="21"/>
  <c r="C362" i="21"/>
  <c r="B362" i="21"/>
  <c r="F361" i="21"/>
  <c r="C361" i="21"/>
  <c r="B361" i="21"/>
  <c r="F360" i="21"/>
  <c r="C360" i="21"/>
  <c r="B360" i="21"/>
  <c r="F359" i="21"/>
  <c r="C359" i="21"/>
  <c r="B359" i="21"/>
  <c r="F358" i="21"/>
  <c r="C358" i="21"/>
  <c r="B358" i="21"/>
  <c r="F357" i="21"/>
  <c r="C357" i="21"/>
  <c r="B357" i="21"/>
  <c r="F356" i="21"/>
  <c r="C356" i="21"/>
  <c r="B356" i="21"/>
  <c r="F355" i="21"/>
  <c r="C355" i="21"/>
  <c r="B355" i="21"/>
  <c r="F354" i="21"/>
  <c r="C354" i="21"/>
  <c r="B354" i="21"/>
  <c r="F353" i="21"/>
  <c r="C353" i="21"/>
  <c r="B353" i="21"/>
  <c r="F352" i="21"/>
  <c r="C352" i="21"/>
  <c r="B352" i="21"/>
  <c r="F351" i="21"/>
  <c r="C351" i="21"/>
  <c r="B351" i="21"/>
  <c r="F350" i="21"/>
  <c r="C350" i="21"/>
  <c r="B350" i="21"/>
  <c r="F349" i="21"/>
  <c r="C349" i="21"/>
  <c r="B349" i="21"/>
  <c r="F348" i="21"/>
  <c r="C348" i="21"/>
  <c r="B348" i="21"/>
  <c r="F347" i="21"/>
  <c r="C347" i="21"/>
  <c r="B347" i="21"/>
  <c r="F346" i="21"/>
  <c r="C346" i="21"/>
  <c r="B346" i="21"/>
  <c r="F345" i="21"/>
  <c r="C345" i="21"/>
  <c r="B345" i="21"/>
  <c r="F344" i="21"/>
  <c r="C344" i="21"/>
  <c r="B344" i="21"/>
  <c r="F343" i="21"/>
  <c r="C343" i="21"/>
  <c r="B343" i="21"/>
  <c r="F342" i="21"/>
  <c r="C342" i="21"/>
  <c r="B342" i="21"/>
  <c r="F341" i="21"/>
  <c r="C341" i="21"/>
  <c r="B341" i="21"/>
  <c r="F340" i="21"/>
  <c r="C340" i="21"/>
  <c r="B340" i="21"/>
  <c r="F338" i="21"/>
  <c r="C338" i="21"/>
  <c r="B338" i="21"/>
  <c r="F337" i="21"/>
  <c r="C337" i="21"/>
  <c r="B337" i="21"/>
  <c r="F336" i="21"/>
  <c r="C336" i="21"/>
  <c r="B336" i="21"/>
  <c r="F335" i="21"/>
  <c r="C335" i="21"/>
  <c r="B335" i="21"/>
  <c r="F334" i="21"/>
  <c r="C334" i="21"/>
  <c r="B334" i="21"/>
  <c r="F333" i="21"/>
  <c r="C333" i="21"/>
  <c r="B333" i="21"/>
  <c r="F332" i="21"/>
  <c r="C332" i="21"/>
  <c r="B332" i="21"/>
  <c r="F331" i="21"/>
  <c r="C331" i="21"/>
  <c r="B331" i="21"/>
  <c r="F330" i="21"/>
  <c r="C330" i="21"/>
  <c r="B330" i="21"/>
  <c r="F329" i="21"/>
  <c r="C329" i="21"/>
  <c r="B329" i="21"/>
  <c r="F328" i="21"/>
  <c r="C328" i="21"/>
  <c r="B328" i="21"/>
  <c r="F326" i="21"/>
  <c r="C326" i="21"/>
  <c r="B326" i="21"/>
  <c r="F325" i="21"/>
  <c r="C325" i="21"/>
  <c r="B325" i="21"/>
  <c r="F324" i="21"/>
  <c r="C324" i="21"/>
  <c r="B324" i="21"/>
  <c r="F323" i="21"/>
  <c r="C323" i="21"/>
  <c r="B323" i="21"/>
  <c r="F322" i="21"/>
  <c r="C322" i="21"/>
  <c r="B322" i="21"/>
  <c r="F321" i="21"/>
  <c r="C321" i="21"/>
  <c r="B321" i="21"/>
  <c r="F320" i="21"/>
  <c r="C320" i="21"/>
  <c r="B320" i="21"/>
  <c r="F319" i="21"/>
  <c r="C319" i="21"/>
  <c r="B319" i="21"/>
  <c r="F318" i="21"/>
  <c r="C318" i="21"/>
  <c r="B318" i="21"/>
  <c r="F317" i="21"/>
  <c r="C317" i="21"/>
  <c r="B317" i="21"/>
  <c r="F316" i="21"/>
  <c r="C316" i="21"/>
  <c r="B316" i="21"/>
  <c r="F315" i="21"/>
  <c r="C315" i="21"/>
  <c r="B315" i="21"/>
  <c r="F314" i="21"/>
  <c r="C314" i="21"/>
  <c r="B314" i="21"/>
  <c r="F313" i="21"/>
  <c r="C313" i="21"/>
  <c r="B313" i="21"/>
  <c r="F312" i="21"/>
  <c r="C312" i="21"/>
  <c r="B312" i="21"/>
  <c r="F311" i="21"/>
  <c r="C311" i="21"/>
  <c r="B311" i="21"/>
  <c r="F310" i="21"/>
  <c r="C310" i="21"/>
  <c r="B310" i="21"/>
  <c r="F308" i="21"/>
  <c r="C308" i="21"/>
  <c r="B308" i="21"/>
  <c r="F307" i="21"/>
  <c r="C307" i="21"/>
  <c r="B307" i="21"/>
  <c r="F306" i="21"/>
  <c r="C306" i="21"/>
  <c r="B306" i="21"/>
  <c r="F305" i="21"/>
  <c r="C305" i="21"/>
  <c r="B305" i="21"/>
  <c r="F304" i="21"/>
  <c r="C304" i="21"/>
  <c r="B304" i="21"/>
  <c r="F303" i="21"/>
  <c r="C303" i="21"/>
  <c r="B303" i="21"/>
  <c r="F302" i="21"/>
  <c r="C302" i="21"/>
  <c r="B302" i="21"/>
  <c r="F301" i="21"/>
  <c r="C301" i="21"/>
  <c r="B301" i="21"/>
  <c r="F300" i="21"/>
  <c r="C300" i="21"/>
  <c r="B300" i="21"/>
  <c r="F299" i="21"/>
  <c r="C299" i="21"/>
  <c r="B299" i="21"/>
  <c r="F298" i="21"/>
  <c r="C298" i="21"/>
  <c r="B298" i="21"/>
  <c r="F297" i="21"/>
  <c r="C297" i="21"/>
  <c r="B297"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39" i="21"/>
  <c r="C139" i="21"/>
  <c r="B139" i="21"/>
  <c r="F138" i="21"/>
  <c r="C138" i="21"/>
  <c r="B138" i="21"/>
  <c r="F137" i="21"/>
  <c r="C137" i="21"/>
  <c r="B137" i="21"/>
  <c r="F136" i="21"/>
  <c r="C136" i="21"/>
  <c r="B136" i="21"/>
  <c r="F135" i="21"/>
  <c r="C135" i="21"/>
  <c r="B135" i="21"/>
  <c r="F134" i="21"/>
  <c r="C134" i="21"/>
  <c r="B134" i="21"/>
  <c r="F133" i="21"/>
  <c r="C133" i="21"/>
  <c r="B133" i="21"/>
  <c r="F132" i="21"/>
  <c r="C132" i="21"/>
  <c r="B132" i="21"/>
  <c r="F131" i="21"/>
  <c r="C131" i="21"/>
  <c r="B131" i="21"/>
  <c r="F130" i="21"/>
  <c r="C130" i="21"/>
  <c r="B130" i="21"/>
  <c r="F129" i="21"/>
  <c r="C129" i="21"/>
  <c r="B129" i="21"/>
  <c r="F127" i="21"/>
  <c r="C127" i="21"/>
  <c r="B127" i="21"/>
  <c r="F126" i="21"/>
  <c r="C126" i="21"/>
  <c r="B126" i="21"/>
  <c r="F125" i="21"/>
  <c r="C125" i="21"/>
  <c r="B125" i="21"/>
  <c r="F124" i="21"/>
  <c r="C124" i="21"/>
  <c r="B124" i="21"/>
  <c r="F123" i="21"/>
  <c r="C123" i="21"/>
  <c r="B123" i="21"/>
  <c r="F122" i="21"/>
  <c r="C122" i="21"/>
  <c r="B122" i="21"/>
  <c r="F121" i="21"/>
  <c r="C121" i="21"/>
  <c r="B121" i="21"/>
  <c r="F120" i="21"/>
  <c r="C120" i="21"/>
  <c r="B120" i="21"/>
  <c r="F118" i="21"/>
  <c r="C118" i="21"/>
  <c r="B118" i="21"/>
  <c r="F117" i="21"/>
  <c r="C117" i="21"/>
  <c r="B117" i="21"/>
  <c r="F116" i="21"/>
  <c r="C116" i="21"/>
  <c r="B116" i="21"/>
  <c r="F115" i="21"/>
  <c r="C115" i="21"/>
  <c r="B115" i="21"/>
  <c r="F114" i="21"/>
  <c r="C114" i="21"/>
  <c r="B114" i="21"/>
  <c r="F113" i="21"/>
  <c r="C113" i="21"/>
  <c r="B113" i="21"/>
  <c r="F112" i="21"/>
  <c r="C112" i="21"/>
  <c r="B112" i="21"/>
  <c r="F111" i="21"/>
  <c r="C111" i="21"/>
  <c r="B111" i="21"/>
  <c r="F109" i="21"/>
  <c r="C109" i="21"/>
  <c r="B109" i="21"/>
  <c r="F108" i="21"/>
  <c r="C108" i="21"/>
  <c r="B108" i="21"/>
  <c r="F107" i="21"/>
  <c r="C107" i="21"/>
  <c r="B107" i="21"/>
  <c r="F106" i="21"/>
  <c r="C106" i="21"/>
  <c r="B106" i="21"/>
  <c r="F105" i="21"/>
  <c r="C105" i="21"/>
  <c r="B105" i="21"/>
  <c r="F104" i="21"/>
  <c r="C104" i="21"/>
  <c r="B104" i="21"/>
  <c r="F103" i="21"/>
  <c r="C103" i="21"/>
  <c r="B103" i="21"/>
  <c r="F102" i="21"/>
  <c r="C102" i="21"/>
  <c r="B102" i="21"/>
  <c r="F98" i="21"/>
  <c r="F97" i="21"/>
  <c r="F96" i="21"/>
  <c r="F95" i="21"/>
  <c r="F94" i="21"/>
  <c r="F93" i="21"/>
  <c r="F92" i="21"/>
  <c r="F91" i="21"/>
  <c r="F90" i="21"/>
  <c r="F89" i="21"/>
  <c r="F87" i="21"/>
  <c r="F86" i="21"/>
  <c r="F85" i="21"/>
  <c r="F84" i="21"/>
  <c r="F83" i="21"/>
  <c r="F82" i="21"/>
  <c r="F81" i="21"/>
  <c r="F80" i="21"/>
  <c r="F79" i="21"/>
  <c r="F78" i="21"/>
  <c r="F76" i="21"/>
  <c r="C76" i="21"/>
  <c r="B76" i="21"/>
  <c r="F75" i="21"/>
  <c r="C75" i="21"/>
  <c r="B75" i="21"/>
  <c r="F74" i="21"/>
  <c r="C74" i="21"/>
  <c r="B74" i="21"/>
  <c r="F73" i="21"/>
  <c r="C73" i="21"/>
  <c r="B73" i="21"/>
  <c r="F72" i="21"/>
  <c r="C72" i="21"/>
  <c r="B72" i="21"/>
  <c r="F71" i="21"/>
  <c r="C71" i="21"/>
  <c r="B71" i="21"/>
  <c r="F70" i="21"/>
  <c r="C70" i="21"/>
  <c r="B70" i="21"/>
  <c r="F69" i="21"/>
  <c r="C69" i="21"/>
  <c r="B69" i="21"/>
  <c r="F68" i="21"/>
  <c r="C68" i="21"/>
  <c r="B68" i="21"/>
  <c r="F67" i="21"/>
  <c r="C67" i="21"/>
  <c r="B67" i="21"/>
  <c r="F65" i="21"/>
  <c r="C65" i="21"/>
  <c r="B65" i="21"/>
  <c r="F64" i="21"/>
  <c r="C64" i="21"/>
  <c r="B64" i="21"/>
  <c r="F63" i="21"/>
  <c r="C63" i="21"/>
  <c r="B63" i="21"/>
  <c r="F62" i="21"/>
  <c r="C62" i="21"/>
  <c r="B62" i="21"/>
  <c r="F61" i="21"/>
  <c r="C61" i="21"/>
  <c r="B61" i="21"/>
  <c r="F60" i="21"/>
  <c r="C60" i="21"/>
  <c r="B60" i="21"/>
  <c r="F59" i="21"/>
  <c r="C59" i="21"/>
  <c r="B59" i="21"/>
  <c r="F58" i="21"/>
  <c r="C58" i="21"/>
  <c r="B58" i="21"/>
  <c r="F57" i="21"/>
  <c r="C57" i="21"/>
  <c r="B57" i="21"/>
  <c r="F56" i="21"/>
  <c r="C56" i="21"/>
  <c r="B56" i="21"/>
  <c r="F53" i="21"/>
  <c r="C53" i="21"/>
  <c r="B53" i="21"/>
  <c r="F52" i="21"/>
  <c r="C52" i="21"/>
  <c r="B52" i="21"/>
  <c r="F51" i="21"/>
  <c r="C51" i="21"/>
  <c r="B51" i="21"/>
  <c r="F50" i="21"/>
  <c r="C50" i="21"/>
  <c r="B50" i="21"/>
  <c r="F49" i="21"/>
  <c r="C49" i="21"/>
  <c r="B49" i="21"/>
  <c r="F48" i="21"/>
  <c r="C48" i="21"/>
  <c r="B48" i="21"/>
  <c r="F47" i="21"/>
  <c r="C47" i="21"/>
  <c r="B47" i="21"/>
  <c r="F46" i="21"/>
  <c r="F45" i="21"/>
  <c r="C45" i="21"/>
  <c r="B45" i="21"/>
  <c r="F43" i="21"/>
  <c r="C43" i="21"/>
  <c r="B43" i="21"/>
  <c r="F42" i="21"/>
  <c r="C42" i="21"/>
  <c r="B42" i="21"/>
  <c r="F41" i="21"/>
  <c r="C41" i="21"/>
  <c r="B41" i="21"/>
  <c r="F40" i="21"/>
  <c r="C40" i="21"/>
  <c r="B40" i="21"/>
  <c r="F39" i="21"/>
  <c r="C39" i="21"/>
  <c r="B39" i="21"/>
  <c r="F38" i="21"/>
  <c r="C38" i="21"/>
  <c r="B38" i="21"/>
  <c r="F37" i="21"/>
  <c r="C37" i="21"/>
  <c r="B37" i="21"/>
  <c r="F36" i="21"/>
  <c r="C36" i="21"/>
  <c r="B36" i="21"/>
  <c r="F35" i="21"/>
  <c r="C35" i="21"/>
  <c r="B35" i="21"/>
  <c r="F33" i="21"/>
  <c r="C33" i="21"/>
  <c r="B33" i="21"/>
  <c r="F32" i="21"/>
  <c r="C32" i="21"/>
  <c r="B32" i="21"/>
  <c r="F31" i="21"/>
  <c r="C31" i="21"/>
  <c r="B31" i="21"/>
  <c r="F30" i="21"/>
  <c r="C30" i="21"/>
  <c r="B30" i="21"/>
  <c r="F29" i="21"/>
  <c r="C29" i="21"/>
  <c r="B29" i="21"/>
  <c r="F28" i="21"/>
  <c r="C28" i="21"/>
  <c r="B28" i="21"/>
  <c r="F27" i="21"/>
  <c r="C27" i="21"/>
  <c r="B27" i="21"/>
  <c r="F26" i="21"/>
  <c r="C26" i="21"/>
  <c r="B26" i="21"/>
  <c r="F25" i="21"/>
  <c r="C25" i="21"/>
  <c r="B25" i="21"/>
  <c r="F23" i="21"/>
  <c r="C23" i="21"/>
  <c r="B23" i="21"/>
  <c r="F22" i="21"/>
  <c r="C22" i="21"/>
  <c r="B22" i="21"/>
  <c r="F21" i="21"/>
  <c r="C21" i="21"/>
  <c r="B21" i="21"/>
  <c r="F20" i="21"/>
  <c r="C20" i="21"/>
  <c r="B20" i="21"/>
  <c r="F19" i="21"/>
  <c r="C19" i="21"/>
  <c r="B19" i="21"/>
  <c r="F18" i="21"/>
  <c r="C18" i="21"/>
  <c r="B18" i="21"/>
  <c r="F17" i="21"/>
  <c r="C17" i="21"/>
  <c r="B17" i="21"/>
  <c r="F16" i="21"/>
  <c r="C16" i="21"/>
  <c r="B16" i="21"/>
  <c r="F15" i="21"/>
  <c r="C15" i="21"/>
  <c r="B15" i="21"/>
  <c r="F13" i="21"/>
  <c r="C13" i="21"/>
  <c r="B13" i="21"/>
  <c r="F12" i="21"/>
  <c r="C12" i="21"/>
  <c r="B12" i="21"/>
  <c r="F11" i="21"/>
  <c r="C11" i="21"/>
  <c r="B11" i="21"/>
  <c r="F10" i="21"/>
  <c r="C10" i="21"/>
  <c r="B10" i="21"/>
  <c r="F9" i="21"/>
  <c r="C9" i="21"/>
  <c r="B9" i="21"/>
  <c r="F8" i="21"/>
  <c r="C8" i="21"/>
  <c r="B8" i="21"/>
  <c r="F7" i="21"/>
  <c r="C7" i="21"/>
  <c r="B7" i="21"/>
  <c r="F6" i="21"/>
  <c r="C6" i="21"/>
  <c r="B6" i="21"/>
  <c r="F5" i="21"/>
  <c r="C5" i="21"/>
  <c r="B5" i="21"/>
  <c r="F829" i="20"/>
  <c r="B829" i="20"/>
  <c r="F828" i="20"/>
  <c r="B828" i="20"/>
  <c r="F826" i="20"/>
  <c r="B826" i="20"/>
  <c r="F825" i="20"/>
  <c r="B825" i="20"/>
  <c r="F824" i="20"/>
  <c r="B824" i="20"/>
  <c r="F823" i="20"/>
  <c r="B823" i="20"/>
  <c r="F822" i="20"/>
  <c r="B822" i="20"/>
  <c r="F821" i="20"/>
  <c r="B821" i="20"/>
  <c r="F820" i="20"/>
  <c r="B820" i="20"/>
  <c r="F819" i="20"/>
  <c r="B819" i="20"/>
  <c r="F816" i="20"/>
  <c r="F815" i="20" s="1"/>
  <c r="C816" i="20"/>
  <c r="B816" i="20"/>
  <c r="F814" i="20"/>
  <c r="C814" i="20"/>
  <c r="B814" i="20"/>
  <c r="F813" i="20"/>
  <c r="C813" i="20"/>
  <c r="B813" i="20"/>
  <c r="F812" i="20"/>
  <c r="C812" i="20"/>
  <c r="B812" i="20"/>
  <c r="F811" i="20"/>
  <c r="C811" i="20"/>
  <c r="B811" i="20"/>
  <c r="F810" i="20"/>
  <c r="C810" i="20"/>
  <c r="B810" i="20"/>
  <c r="F809" i="20"/>
  <c r="C809" i="20"/>
  <c r="B809" i="20"/>
  <c r="F808" i="20"/>
  <c r="C808" i="20"/>
  <c r="B808" i="20"/>
  <c r="F807" i="20"/>
  <c r="C807" i="20"/>
  <c r="B807" i="20"/>
  <c r="F805" i="20"/>
  <c r="C805" i="20"/>
  <c r="B805" i="20"/>
  <c r="F804" i="20"/>
  <c r="C804" i="20"/>
  <c r="B804" i="20"/>
  <c r="F803" i="20"/>
  <c r="C803" i="20"/>
  <c r="B803" i="20"/>
  <c r="F802" i="20"/>
  <c r="C802" i="20"/>
  <c r="B802" i="20"/>
  <c r="F800" i="20"/>
  <c r="C800" i="20"/>
  <c r="B800" i="20"/>
  <c r="F799" i="20"/>
  <c r="C799" i="20"/>
  <c r="B799" i="20"/>
  <c r="F798" i="20"/>
  <c r="C798" i="20"/>
  <c r="B798" i="20"/>
  <c r="F797" i="20"/>
  <c r="C797" i="20"/>
  <c r="B797" i="20"/>
  <c r="F796" i="20"/>
  <c r="C796" i="20"/>
  <c r="B796" i="20"/>
  <c r="F795" i="20"/>
  <c r="C795" i="20"/>
  <c r="B795" i="20"/>
  <c r="F792" i="20"/>
  <c r="C792" i="20"/>
  <c r="B792" i="20"/>
  <c r="F791" i="20"/>
  <c r="C791" i="20"/>
  <c r="B791" i="20"/>
  <c r="F790" i="20"/>
  <c r="C790" i="20"/>
  <c r="B790" i="20"/>
  <c r="F789" i="20"/>
  <c r="C789" i="20"/>
  <c r="B789" i="20"/>
  <c r="F788" i="20"/>
  <c r="C788" i="20"/>
  <c r="B788" i="20"/>
  <c r="F787" i="20"/>
  <c r="C787" i="20"/>
  <c r="B787" i="20"/>
  <c r="F786" i="20"/>
  <c r="C786" i="20"/>
  <c r="B786" i="20"/>
  <c r="F785" i="20"/>
  <c r="F784" i="20"/>
  <c r="C784" i="20"/>
  <c r="B784" i="20"/>
  <c r="F783" i="20"/>
  <c r="C783" i="20"/>
  <c r="B783" i="20"/>
  <c r="F782" i="20"/>
  <c r="C782" i="20"/>
  <c r="B782" i="20"/>
  <c r="F781" i="20"/>
  <c r="C781" i="20"/>
  <c r="B781" i="20"/>
  <c r="F780" i="20"/>
  <c r="C780" i="20"/>
  <c r="B780" i="20"/>
  <c r="F779" i="20"/>
  <c r="C779" i="20"/>
  <c r="B779" i="20"/>
  <c r="F778" i="20"/>
  <c r="C778" i="20"/>
  <c r="B778" i="20"/>
  <c r="F777" i="20"/>
  <c r="C777" i="20"/>
  <c r="B777" i="20"/>
  <c r="F776" i="20"/>
  <c r="C776" i="20"/>
  <c r="B776" i="20"/>
  <c r="F775" i="20"/>
  <c r="C775" i="20"/>
  <c r="B775" i="20"/>
  <c r="F773" i="20"/>
  <c r="C773" i="20"/>
  <c r="B773" i="20"/>
  <c r="F772" i="20"/>
  <c r="C772" i="20"/>
  <c r="B772" i="20"/>
  <c r="F771" i="20"/>
  <c r="C771" i="20"/>
  <c r="B771" i="20"/>
  <c r="F770" i="20"/>
  <c r="C770" i="20"/>
  <c r="B770" i="20"/>
  <c r="F769" i="20"/>
  <c r="C769" i="20"/>
  <c r="B769" i="20"/>
  <c r="F768" i="20"/>
  <c r="C768" i="20"/>
  <c r="B768" i="20"/>
  <c r="F767" i="20"/>
  <c r="C767" i="20"/>
  <c r="B767" i="20"/>
  <c r="F766" i="20"/>
  <c r="C766" i="20"/>
  <c r="B766" i="20"/>
  <c r="F763" i="20"/>
  <c r="C763" i="20"/>
  <c r="B763" i="20"/>
  <c r="F762" i="20"/>
  <c r="C762" i="20"/>
  <c r="B762" i="20"/>
  <c r="F760" i="20"/>
  <c r="C760" i="20"/>
  <c r="B760" i="20"/>
  <c r="F759" i="20"/>
  <c r="C759" i="20"/>
  <c r="B759" i="20"/>
  <c r="F758" i="20"/>
  <c r="C758" i="20"/>
  <c r="B758" i="20"/>
  <c r="F757" i="20"/>
  <c r="C757" i="20"/>
  <c r="B757" i="20"/>
  <c r="F756" i="20"/>
  <c r="C756" i="20"/>
  <c r="B756" i="20"/>
  <c r="F754" i="20"/>
  <c r="C754" i="20"/>
  <c r="B754" i="20"/>
  <c r="F753" i="20"/>
  <c r="C753" i="20"/>
  <c r="B753" i="20"/>
  <c r="F752" i="20"/>
  <c r="C752" i="20"/>
  <c r="B752" i="20"/>
  <c r="F751" i="20"/>
  <c r="C751" i="20"/>
  <c r="B751" i="20"/>
  <c r="F750" i="20"/>
  <c r="C750" i="20"/>
  <c r="B750" i="20"/>
  <c r="F749" i="20"/>
  <c r="C749" i="20"/>
  <c r="B749" i="20"/>
  <c r="F748" i="20"/>
  <c r="C748" i="20"/>
  <c r="B748" i="20"/>
  <c r="F747" i="20"/>
  <c r="C747" i="20"/>
  <c r="B747" i="20"/>
  <c r="F746" i="20"/>
  <c r="C746" i="20"/>
  <c r="B746" i="20"/>
  <c r="F745" i="20"/>
  <c r="C745" i="20"/>
  <c r="B745" i="20"/>
  <c r="F744" i="20"/>
  <c r="C744" i="20"/>
  <c r="B744" i="20"/>
  <c r="F743" i="20"/>
  <c r="C743" i="20"/>
  <c r="B743" i="20"/>
  <c r="F742" i="20"/>
  <c r="C742" i="20"/>
  <c r="B742" i="20"/>
  <c r="F741" i="20"/>
  <c r="C741" i="20"/>
  <c r="B741" i="20"/>
  <c r="F740" i="20"/>
  <c r="C740" i="20"/>
  <c r="B740" i="20"/>
  <c r="F739" i="20"/>
  <c r="C739" i="20"/>
  <c r="B739" i="20"/>
  <c r="F738" i="20"/>
  <c r="C738" i="20"/>
  <c r="B738" i="20"/>
  <c r="F737" i="20"/>
  <c r="C737" i="20"/>
  <c r="B737" i="20"/>
  <c r="F735" i="20"/>
  <c r="C735" i="20"/>
  <c r="B735" i="20"/>
  <c r="F734" i="20"/>
  <c r="C734" i="20"/>
  <c r="B734" i="20"/>
  <c r="F733" i="20"/>
  <c r="C733" i="20"/>
  <c r="B733" i="20"/>
  <c r="F732" i="20"/>
  <c r="C732" i="20"/>
  <c r="B732" i="20"/>
  <c r="F731" i="20"/>
  <c r="C731" i="20"/>
  <c r="B731" i="20"/>
  <c r="F730" i="20"/>
  <c r="C730" i="20"/>
  <c r="B730" i="20"/>
  <c r="F729" i="20"/>
  <c r="C729" i="20"/>
  <c r="B729" i="20"/>
  <c r="F728" i="20"/>
  <c r="C728" i="20"/>
  <c r="B728" i="20"/>
  <c r="F727" i="20"/>
  <c r="C727" i="20"/>
  <c r="B727" i="20"/>
  <c r="F726" i="20"/>
  <c r="C726" i="20"/>
  <c r="B726" i="20"/>
  <c r="F725" i="20"/>
  <c r="C725" i="20"/>
  <c r="B725" i="20"/>
  <c r="F724" i="20"/>
  <c r="C724" i="20"/>
  <c r="B724" i="20"/>
  <c r="F723" i="20"/>
  <c r="C723" i="20"/>
  <c r="B723" i="20"/>
  <c r="F722" i="20"/>
  <c r="C722" i="20"/>
  <c r="B722" i="20"/>
  <c r="F721" i="20"/>
  <c r="C721" i="20"/>
  <c r="B721" i="20"/>
  <c r="F720" i="20"/>
  <c r="C720" i="20"/>
  <c r="B720" i="20"/>
  <c r="F719" i="20"/>
  <c r="C719" i="20"/>
  <c r="B719" i="20"/>
  <c r="F718" i="20"/>
  <c r="C718" i="20"/>
  <c r="B718" i="20"/>
  <c r="F717" i="20"/>
  <c r="C717" i="20"/>
  <c r="B717" i="20"/>
  <c r="F715" i="20"/>
  <c r="C715" i="20"/>
  <c r="B715" i="20"/>
  <c r="F714" i="20"/>
  <c r="C714" i="20"/>
  <c r="B714" i="20"/>
  <c r="F713" i="20"/>
  <c r="C713" i="20"/>
  <c r="B713" i="20"/>
  <c r="F712" i="20"/>
  <c r="C712" i="20"/>
  <c r="B712" i="20"/>
  <c r="F711" i="20"/>
  <c r="C711" i="20"/>
  <c r="B711" i="20"/>
  <c r="F710" i="20"/>
  <c r="C710" i="20"/>
  <c r="B710" i="20"/>
  <c r="F709" i="20"/>
  <c r="C709" i="20"/>
  <c r="B709" i="20"/>
  <c r="F708" i="20"/>
  <c r="C708" i="20"/>
  <c r="B708" i="20"/>
  <c r="F707" i="20"/>
  <c r="C707" i="20"/>
  <c r="B707" i="20"/>
  <c r="F705" i="20"/>
  <c r="C705" i="20"/>
  <c r="B705" i="20"/>
  <c r="F704" i="20"/>
  <c r="C704" i="20"/>
  <c r="B704" i="20"/>
  <c r="F703" i="20"/>
  <c r="C703" i="20"/>
  <c r="B703" i="20"/>
  <c r="F702" i="20"/>
  <c r="C702" i="20"/>
  <c r="B702" i="20"/>
  <c r="F701" i="20"/>
  <c r="C701" i="20"/>
  <c r="B701" i="20"/>
  <c r="F700" i="20"/>
  <c r="C700" i="20"/>
  <c r="B700" i="20"/>
  <c r="F699" i="20"/>
  <c r="C699" i="20"/>
  <c r="B699" i="20"/>
  <c r="F698" i="20"/>
  <c r="C698" i="20"/>
  <c r="B698" i="20"/>
  <c r="F697" i="20"/>
  <c r="C697" i="20"/>
  <c r="B697" i="20"/>
  <c r="F696" i="20"/>
  <c r="C696" i="20"/>
  <c r="B696" i="20"/>
  <c r="F695" i="20"/>
  <c r="C695" i="20"/>
  <c r="B695" i="20"/>
  <c r="F694" i="20"/>
  <c r="C694" i="20"/>
  <c r="B694" i="20"/>
  <c r="F693" i="20"/>
  <c r="C693" i="20"/>
  <c r="B693" i="20"/>
  <c r="F691" i="20"/>
  <c r="C691" i="20"/>
  <c r="B691" i="20"/>
  <c r="F690" i="20"/>
  <c r="C690" i="20"/>
  <c r="B690" i="20"/>
  <c r="F689" i="20"/>
  <c r="C689" i="20"/>
  <c r="B689" i="20"/>
  <c r="F687" i="20"/>
  <c r="C687" i="20"/>
  <c r="B687" i="20"/>
  <c r="F686" i="20"/>
  <c r="C686" i="20"/>
  <c r="B686" i="20"/>
  <c r="F685" i="20"/>
  <c r="C685" i="20"/>
  <c r="B685" i="20"/>
  <c r="F684" i="20"/>
  <c r="C684" i="20"/>
  <c r="B684" i="20"/>
  <c r="F683" i="20"/>
  <c r="C683" i="20"/>
  <c r="B683" i="20"/>
  <c r="F682" i="20"/>
  <c r="C682" i="20"/>
  <c r="B682" i="20"/>
  <c r="F681" i="20"/>
  <c r="C681" i="20"/>
  <c r="B681" i="20"/>
  <c r="F680" i="20"/>
  <c r="C680" i="20"/>
  <c r="B680" i="20"/>
  <c r="F679" i="20"/>
  <c r="C679" i="20"/>
  <c r="B679" i="20"/>
  <c r="F678" i="20"/>
  <c r="C678" i="20"/>
  <c r="B678" i="20"/>
  <c r="F677" i="20"/>
  <c r="C677" i="20"/>
  <c r="B677" i="20"/>
  <c r="F676" i="20"/>
  <c r="C676" i="20"/>
  <c r="B676" i="20"/>
  <c r="F675" i="20"/>
  <c r="C675" i="20"/>
  <c r="B675" i="20"/>
  <c r="F672" i="20"/>
  <c r="C672" i="20"/>
  <c r="B672" i="20"/>
  <c r="F671" i="20"/>
  <c r="C671" i="20"/>
  <c r="B671" i="20"/>
  <c r="F670" i="20"/>
  <c r="C670" i="20"/>
  <c r="B670" i="20"/>
  <c r="F668" i="20"/>
  <c r="C668" i="20"/>
  <c r="B668" i="20"/>
  <c r="F667" i="20"/>
  <c r="C667" i="20"/>
  <c r="B667" i="20"/>
  <c r="F665" i="20"/>
  <c r="C665" i="20"/>
  <c r="B665" i="20"/>
  <c r="F664" i="20"/>
  <c r="C664" i="20"/>
  <c r="B664" i="20"/>
  <c r="F663" i="20"/>
  <c r="C663" i="20"/>
  <c r="B663" i="20"/>
  <c r="F660" i="20"/>
  <c r="F659" i="20"/>
  <c r="F658" i="20"/>
  <c r="F657" i="20"/>
  <c r="F656" i="20"/>
  <c r="F654" i="20"/>
  <c r="F653" i="20"/>
  <c r="F652" i="20"/>
  <c r="F651" i="20"/>
  <c r="F650" i="20"/>
  <c r="F648" i="20"/>
  <c r="F647" i="20"/>
  <c r="F646" i="20"/>
  <c r="F645" i="20"/>
  <c r="F644" i="20"/>
  <c r="F643" i="20"/>
  <c r="F642" i="20"/>
  <c r="F641" i="20"/>
  <c r="F639" i="20"/>
  <c r="F638" i="20"/>
  <c r="F637" i="20"/>
  <c r="F635" i="20"/>
  <c r="F634" i="20"/>
  <c r="F633" i="20"/>
  <c r="F632" i="20"/>
  <c r="F631" i="20"/>
  <c r="F630" i="20"/>
  <c r="F629" i="20"/>
  <c r="F628" i="20"/>
  <c r="F627" i="20"/>
  <c r="F625" i="20"/>
  <c r="F624" i="20"/>
  <c r="F623" i="20"/>
  <c r="F621" i="20"/>
  <c r="F620" i="20"/>
  <c r="F619" i="20"/>
  <c r="F618" i="20"/>
  <c r="F617" i="20"/>
  <c r="F616" i="20"/>
  <c r="F615" i="20"/>
  <c r="F614" i="20"/>
  <c r="F613" i="20"/>
  <c r="F612" i="20"/>
  <c r="F611" i="20"/>
  <c r="F610" i="20"/>
  <c r="F609" i="20"/>
  <c r="F608" i="20"/>
  <c r="F607" i="20"/>
  <c r="F606" i="20"/>
  <c r="F605" i="20"/>
  <c r="F604" i="20"/>
  <c r="F603" i="20"/>
  <c r="F602" i="20"/>
  <c r="F601" i="20"/>
  <c r="F600" i="20"/>
  <c r="F599" i="20"/>
  <c r="F598" i="20"/>
  <c r="F597" i="20"/>
  <c r="F596" i="20"/>
  <c r="F595" i="20"/>
  <c r="F594" i="20"/>
  <c r="F593" i="20"/>
  <c r="F592" i="20"/>
  <c r="F591" i="20"/>
  <c r="F590" i="20"/>
  <c r="F589" i="20"/>
  <c r="F588" i="20"/>
  <c r="F587" i="20"/>
  <c r="F586" i="20"/>
  <c r="F585" i="20"/>
  <c r="F584" i="20"/>
  <c r="F583" i="20"/>
  <c r="F582" i="20"/>
  <c r="F581" i="20"/>
  <c r="F578" i="20"/>
  <c r="C578" i="20"/>
  <c r="B578" i="20"/>
  <c r="F577" i="20"/>
  <c r="C577" i="20"/>
  <c r="B577" i="20"/>
  <c r="F576" i="20"/>
  <c r="C576" i="20"/>
  <c r="B576" i="20"/>
  <c r="F575" i="20"/>
  <c r="C575" i="20"/>
  <c r="B575" i="20"/>
  <c r="F574" i="20"/>
  <c r="C574" i="20"/>
  <c r="B574" i="20"/>
  <c r="F573" i="20"/>
  <c r="C573" i="20"/>
  <c r="B573" i="20"/>
  <c r="F572" i="20"/>
  <c r="C572" i="20"/>
  <c r="B572" i="20"/>
  <c r="F571" i="20"/>
  <c r="C571" i="20"/>
  <c r="B571" i="20"/>
  <c r="F570" i="20"/>
  <c r="C570" i="20"/>
  <c r="B570" i="20"/>
  <c r="F569" i="20"/>
  <c r="C569" i="20"/>
  <c r="B569" i="20"/>
  <c r="F568" i="20"/>
  <c r="C568" i="20"/>
  <c r="B568" i="20"/>
  <c r="F567" i="20"/>
  <c r="C567" i="20"/>
  <c r="B567" i="20"/>
  <c r="F566" i="20"/>
  <c r="C566" i="20"/>
  <c r="B566" i="20"/>
  <c r="F564" i="20"/>
  <c r="C564" i="20"/>
  <c r="B564" i="20"/>
  <c r="F563" i="20"/>
  <c r="C563" i="20"/>
  <c r="B563" i="20"/>
  <c r="F562" i="20"/>
  <c r="C562" i="20"/>
  <c r="B562" i="20"/>
  <c r="F561" i="20"/>
  <c r="C561" i="20"/>
  <c r="B561" i="20"/>
  <c r="F560" i="20"/>
  <c r="C560" i="20"/>
  <c r="B560" i="20"/>
  <c r="F559" i="20"/>
  <c r="C559" i="20"/>
  <c r="B559" i="20"/>
  <c r="F558" i="20"/>
  <c r="C558" i="20"/>
  <c r="B558" i="20"/>
  <c r="F557" i="20"/>
  <c r="C557" i="20"/>
  <c r="B557" i="20"/>
  <c r="F556" i="20"/>
  <c r="C556" i="20"/>
  <c r="B556" i="20"/>
  <c r="F555" i="20"/>
  <c r="C555" i="20"/>
  <c r="B555" i="20"/>
  <c r="F554" i="20"/>
  <c r="C554" i="20"/>
  <c r="B554" i="20"/>
  <c r="F553" i="20"/>
  <c r="C553" i="20"/>
  <c r="B553" i="20"/>
  <c r="F552" i="20"/>
  <c r="C552" i="20"/>
  <c r="B552" i="20"/>
  <c r="F551" i="20"/>
  <c r="C551" i="20"/>
  <c r="B551" i="20"/>
  <c r="F550" i="20"/>
  <c r="C550" i="20"/>
  <c r="B550" i="20"/>
  <c r="F549" i="20"/>
  <c r="C549" i="20"/>
  <c r="B549" i="20"/>
  <c r="F548" i="20"/>
  <c r="C548" i="20"/>
  <c r="B548" i="20"/>
  <c r="F547" i="20"/>
  <c r="C547" i="20"/>
  <c r="B547" i="20"/>
  <c r="F546" i="20"/>
  <c r="C546" i="20"/>
  <c r="B546" i="20"/>
  <c r="F545" i="20"/>
  <c r="C545" i="20"/>
  <c r="B545" i="20"/>
  <c r="F543" i="20"/>
  <c r="C543" i="20"/>
  <c r="B543" i="20"/>
  <c r="F542" i="20"/>
  <c r="C542" i="20"/>
  <c r="B542" i="20"/>
  <c r="F541" i="20"/>
  <c r="C541" i="20"/>
  <c r="B541" i="20"/>
  <c r="F540" i="20"/>
  <c r="C540" i="20"/>
  <c r="B540" i="20"/>
  <c r="F539" i="20"/>
  <c r="C539" i="20"/>
  <c r="B539" i="20"/>
  <c r="F538" i="20"/>
  <c r="C538" i="20"/>
  <c r="B538" i="20"/>
  <c r="F536" i="20"/>
  <c r="C536" i="20"/>
  <c r="B536" i="20"/>
  <c r="F535" i="20"/>
  <c r="C535" i="20"/>
  <c r="B535" i="20"/>
  <c r="F534" i="20"/>
  <c r="C534" i="20"/>
  <c r="B534" i="20"/>
  <c r="F533" i="20"/>
  <c r="C533" i="20"/>
  <c r="B533" i="20"/>
  <c r="F532" i="20"/>
  <c r="C532" i="20"/>
  <c r="B532" i="20"/>
  <c r="F531" i="20"/>
  <c r="C531" i="20"/>
  <c r="B531" i="20"/>
  <c r="F529" i="20"/>
  <c r="C529" i="20"/>
  <c r="B529" i="20"/>
  <c r="F528" i="20"/>
  <c r="C528" i="20"/>
  <c r="B528" i="20"/>
  <c r="F527" i="20"/>
  <c r="C527" i="20"/>
  <c r="B527" i="20"/>
  <c r="F526" i="20"/>
  <c r="C526" i="20"/>
  <c r="B526" i="20"/>
  <c r="F525" i="20"/>
  <c r="C525" i="20"/>
  <c r="B525" i="20"/>
  <c r="F524" i="20"/>
  <c r="C524" i="20"/>
  <c r="B524" i="20"/>
  <c r="F523" i="20"/>
  <c r="C523" i="20"/>
  <c r="B523" i="20"/>
  <c r="F522" i="20"/>
  <c r="C522" i="20"/>
  <c r="B522" i="20"/>
  <c r="F521" i="20"/>
  <c r="C521" i="20"/>
  <c r="B521" i="20"/>
  <c r="F520" i="20"/>
  <c r="C520" i="20"/>
  <c r="B520" i="20"/>
  <c r="F519" i="20"/>
  <c r="C519" i="20"/>
  <c r="B519" i="20"/>
  <c r="F518" i="20"/>
  <c r="C518" i="20"/>
  <c r="B518" i="20"/>
  <c r="F517" i="20"/>
  <c r="C517" i="20"/>
  <c r="B517" i="20"/>
  <c r="F516" i="20"/>
  <c r="C516" i="20"/>
  <c r="B516" i="20"/>
  <c r="F515" i="20"/>
  <c r="C515" i="20"/>
  <c r="B515" i="20"/>
  <c r="F514" i="20"/>
  <c r="C514" i="20"/>
  <c r="B514" i="20"/>
  <c r="F513" i="20"/>
  <c r="C513" i="20"/>
  <c r="B513" i="20"/>
  <c r="F511" i="20"/>
  <c r="C511" i="20"/>
  <c r="B511" i="20"/>
  <c r="F510" i="20"/>
  <c r="C510" i="20"/>
  <c r="B510" i="20"/>
  <c r="F509" i="20"/>
  <c r="C509" i="20"/>
  <c r="B509" i="20"/>
  <c r="F508" i="20"/>
  <c r="C508" i="20"/>
  <c r="B508" i="20"/>
  <c r="F507" i="20"/>
  <c r="C507" i="20"/>
  <c r="B507" i="20"/>
  <c r="F506" i="20"/>
  <c r="C506" i="20"/>
  <c r="B506" i="20"/>
  <c r="F505" i="20"/>
  <c r="C505" i="20"/>
  <c r="B505" i="20"/>
  <c r="F504" i="20"/>
  <c r="C504" i="20"/>
  <c r="B504" i="20"/>
  <c r="F503" i="20"/>
  <c r="C503" i="20"/>
  <c r="B503" i="20"/>
  <c r="F502" i="20"/>
  <c r="C502" i="20"/>
  <c r="B502" i="20"/>
  <c r="F501" i="20"/>
  <c r="C501" i="20"/>
  <c r="B501" i="20"/>
  <c r="F500" i="20"/>
  <c r="C500" i="20"/>
  <c r="B500" i="20"/>
  <c r="F499" i="20"/>
  <c r="C499" i="20"/>
  <c r="B499" i="20"/>
  <c r="F498" i="20"/>
  <c r="C498" i="20"/>
  <c r="B498" i="20"/>
  <c r="F497" i="20"/>
  <c r="C497" i="20"/>
  <c r="B497" i="20"/>
  <c r="F496" i="20"/>
  <c r="C496" i="20"/>
  <c r="B496" i="20"/>
  <c r="F495" i="20"/>
  <c r="C495" i="20"/>
  <c r="B495" i="20"/>
  <c r="F494" i="20"/>
  <c r="C494" i="20"/>
  <c r="B494" i="20"/>
  <c r="F492" i="20"/>
  <c r="C492" i="20"/>
  <c r="B492" i="20"/>
  <c r="F491" i="20"/>
  <c r="C491" i="20"/>
  <c r="B491" i="20"/>
  <c r="F490" i="20"/>
  <c r="C490" i="20"/>
  <c r="B490" i="20"/>
  <c r="F489" i="20"/>
  <c r="C489" i="20"/>
  <c r="B489" i="20"/>
  <c r="F486" i="20"/>
  <c r="F485" i="20"/>
  <c r="F484" i="20"/>
  <c r="F483" i="20"/>
  <c r="F482" i="20"/>
  <c r="F481" i="20"/>
  <c r="F480" i="20"/>
  <c r="F479" i="20"/>
  <c r="F478" i="20"/>
  <c r="F477" i="20"/>
  <c r="F475" i="20"/>
  <c r="F474" i="20"/>
  <c r="F473" i="20"/>
  <c r="F472" i="20"/>
  <c r="F471" i="20"/>
  <c r="F470" i="20"/>
  <c r="F469" i="20"/>
  <c r="F468" i="20"/>
  <c r="F467" i="20"/>
  <c r="F466" i="20"/>
  <c r="F464" i="20"/>
  <c r="F463" i="20"/>
  <c r="F462" i="20"/>
  <c r="F460" i="20"/>
  <c r="C460" i="20"/>
  <c r="B460" i="20"/>
  <c r="F459" i="20"/>
  <c r="C459" i="20"/>
  <c r="B459" i="20"/>
  <c r="F458" i="20"/>
  <c r="C458" i="20"/>
  <c r="B458" i="20"/>
  <c r="F457" i="20"/>
  <c r="C457" i="20"/>
  <c r="B457" i="20"/>
  <c r="F456" i="20"/>
  <c r="C456" i="20"/>
  <c r="B456" i="20"/>
  <c r="F455" i="20"/>
  <c r="C455" i="20"/>
  <c r="B455" i="20"/>
  <c r="F454" i="20"/>
  <c r="C454" i="20"/>
  <c r="B454" i="20"/>
  <c r="F453" i="20"/>
  <c r="C453" i="20"/>
  <c r="B453" i="20"/>
  <c r="F452" i="20"/>
  <c r="C452" i="20"/>
  <c r="B452" i="20"/>
  <c r="F451" i="20"/>
  <c r="C451" i="20"/>
  <c r="B451" i="20"/>
  <c r="F449" i="20"/>
  <c r="C449" i="20"/>
  <c r="B449" i="20"/>
  <c r="F448" i="20"/>
  <c r="C448" i="20"/>
  <c r="B448" i="20"/>
  <c r="F447" i="20"/>
  <c r="C447" i="20"/>
  <c r="B447" i="20"/>
  <c r="F446" i="20"/>
  <c r="C446" i="20"/>
  <c r="B446" i="20"/>
  <c r="F445" i="20"/>
  <c r="C445" i="20"/>
  <c r="B445" i="20"/>
  <c r="F444" i="20"/>
  <c r="C444" i="20"/>
  <c r="B444" i="20"/>
  <c r="F443" i="20"/>
  <c r="C443" i="20"/>
  <c r="B443" i="20"/>
  <c r="F442" i="20"/>
  <c r="C442" i="20"/>
  <c r="B442" i="20"/>
  <c r="F441" i="20"/>
  <c r="C441" i="20"/>
  <c r="B441" i="20"/>
  <c r="F440" i="20"/>
  <c r="C440" i="20"/>
  <c r="B440" i="20"/>
  <c r="F437" i="20"/>
  <c r="F436" i="20"/>
  <c r="F435" i="20"/>
  <c r="F434" i="20"/>
  <c r="F433" i="20"/>
  <c r="F432" i="20"/>
  <c r="F431" i="20"/>
  <c r="F430" i="20"/>
  <c r="F429" i="20"/>
  <c r="F426" i="20"/>
  <c r="C426" i="20"/>
  <c r="B426" i="20"/>
  <c r="F425" i="20"/>
  <c r="C425" i="20"/>
  <c r="B425" i="20"/>
  <c r="F424" i="20"/>
  <c r="C424" i="20"/>
  <c r="B424" i="20"/>
  <c r="F423" i="20"/>
  <c r="C423" i="20"/>
  <c r="B423" i="20"/>
  <c r="F422" i="20"/>
  <c r="C422" i="20"/>
  <c r="B422" i="20"/>
  <c r="F421" i="20"/>
  <c r="C421" i="20"/>
  <c r="B421" i="20"/>
  <c r="F418" i="20"/>
  <c r="C418" i="20"/>
  <c r="B418" i="20"/>
  <c r="F417" i="20"/>
  <c r="C417" i="20"/>
  <c r="B417" i="20"/>
  <c r="F415" i="20"/>
  <c r="C415" i="20"/>
  <c r="B415" i="20"/>
  <c r="F414" i="20"/>
  <c r="C414" i="20"/>
  <c r="B414" i="20"/>
  <c r="F413" i="20"/>
  <c r="C413" i="20"/>
  <c r="B413" i="20"/>
  <c r="F412" i="20"/>
  <c r="C412" i="20"/>
  <c r="B412" i="20"/>
  <c r="F411" i="20"/>
  <c r="C411" i="20"/>
  <c r="B411" i="20"/>
  <c r="F410" i="20"/>
  <c r="C410" i="20"/>
  <c r="B410" i="20"/>
  <c r="F409" i="20"/>
  <c r="C409" i="20"/>
  <c r="B409" i="20"/>
  <c r="F408" i="20"/>
  <c r="C408" i="20"/>
  <c r="B408" i="20"/>
  <c r="F407" i="20"/>
  <c r="C407" i="20"/>
  <c r="B407" i="20"/>
  <c r="F406" i="20"/>
  <c r="C406" i="20"/>
  <c r="B406" i="20"/>
  <c r="F404" i="20"/>
  <c r="F403" i="20"/>
  <c r="F402" i="20"/>
  <c r="F401" i="20"/>
  <c r="F400" i="20"/>
  <c r="F399" i="20"/>
  <c r="F398" i="20"/>
  <c r="F397" i="20"/>
  <c r="F396" i="20"/>
  <c r="F395" i="20"/>
  <c r="F394" i="20"/>
  <c r="F393" i="20"/>
  <c r="F392" i="20"/>
  <c r="F391" i="20"/>
  <c r="F389" i="20"/>
  <c r="F388" i="20"/>
  <c r="F387" i="20"/>
  <c r="F386" i="20"/>
  <c r="F385" i="20"/>
  <c r="F384" i="20"/>
  <c r="F383" i="20"/>
  <c r="F382" i="20"/>
  <c r="F381" i="20"/>
  <c r="F380" i="20"/>
  <c r="F379" i="20"/>
  <c r="F378" i="20"/>
  <c r="F377" i="20"/>
  <c r="F376" i="20"/>
  <c r="F374" i="20"/>
  <c r="C374" i="20"/>
  <c r="B374" i="20"/>
  <c r="F373" i="20"/>
  <c r="C373" i="20"/>
  <c r="B373" i="20"/>
  <c r="F372" i="20"/>
  <c r="C372" i="20"/>
  <c r="B372" i="20"/>
  <c r="F371" i="20"/>
  <c r="C371" i="20"/>
  <c r="B371" i="20"/>
  <c r="F370" i="20"/>
  <c r="C370" i="20"/>
  <c r="B370" i="20"/>
  <c r="F369" i="20"/>
  <c r="C369" i="20"/>
  <c r="B369" i="20"/>
  <c r="F368" i="20"/>
  <c r="C368" i="20"/>
  <c r="B368" i="20"/>
  <c r="F366" i="20"/>
  <c r="C366" i="20"/>
  <c r="B366" i="20"/>
  <c r="F365" i="20"/>
  <c r="C365" i="20"/>
  <c r="B365" i="20"/>
  <c r="F364" i="20"/>
  <c r="C364" i="20"/>
  <c r="B364" i="20"/>
  <c r="F363" i="20"/>
  <c r="C363" i="20"/>
  <c r="B363" i="20"/>
  <c r="F362" i="20"/>
  <c r="C362" i="20"/>
  <c r="B362" i="20"/>
  <c r="F361" i="20"/>
  <c r="C361" i="20"/>
  <c r="B361" i="20"/>
  <c r="F360" i="20"/>
  <c r="C360" i="20"/>
  <c r="B360" i="20"/>
  <c r="F359" i="20"/>
  <c r="C359" i="20"/>
  <c r="B359" i="20"/>
  <c r="F358" i="20"/>
  <c r="C358" i="20"/>
  <c r="B358" i="20"/>
  <c r="F357" i="20"/>
  <c r="C357" i="20"/>
  <c r="B357" i="20"/>
  <c r="F356" i="20"/>
  <c r="C356" i="20"/>
  <c r="B356" i="20"/>
  <c r="F355" i="20"/>
  <c r="C355" i="20"/>
  <c r="B355" i="20"/>
  <c r="F354" i="20"/>
  <c r="C354" i="20"/>
  <c r="B354" i="20"/>
  <c r="F353" i="20"/>
  <c r="C353" i="20"/>
  <c r="B353" i="20"/>
  <c r="F352" i="20"/>
  <c r="C352" i="20"/>
  <c r="B352" i="20"/>
  <c r="F351" i="20"/>
  <c r="C351" i="20"/>
  <c r="B351" i="20"/>
  <c r="F350" i="20"/>
  <c r="C350" i="20"/>
  <c r="B350" i="20"/>
  <c r="F349" i="20"/>
  <c r="C349" i="20"/>
  <c r="B349" i="20"/>
  <c r="F348" i="20"/>
  <c r="C348" i="20"/>
  <c r="B348" i="20"/>
  <c r="F347" i="20"/>
  <c r="C347" i="20"/>
  <c r="B347" i="20"/>
  <c r="F346" i="20"/>
  <c r="C346" i="20"/>
  <c r="B346" i="20"/>
  <c r="F345" i="20"/>
  <c r="C345" i="20"/>
  <c r="B345" i="20"/>
  <c r="F344" i="20"/>
  <c r="C344" i="20"/>
  <c r="B344" i="20"/>
  <c r="F343" i="20"/>
  <c r="C343" i="20"/>
  <c r="B343" i="20"/>
  <c r="F342" i="20"/>
  <c r="C342" i="20"/>
  <c r="B342" i="20"/>
  <c r="F341" i="20"/>
  <c r="C341" i="20"/>
  <c r="B341" i="20"/>
  <c r="F340" i="20"/>
  <c r="C340" i="20"/>
  <c r="B340" i="20"/>
  <c r="F338" i="20"/>
  <c r="C338" i="20"/>
  <c r="B338" i="20"/>
  <c r="F337" i="20"/>
  <c r="C337" i="20"/>
  <c r="B337" i="20"/>
  <c r="F336" i="20"/>
  <c r="C336" i="20"/>
  <c r="B336" i="20"/>
  <c r="F335" i="20"/>
  <c r="C335" i="20"/>
  <c r="B335" i="20"/>
  <c r="F334" i="20"/>
  <c r="C334" i="20"/>
  <c r="B334" i="20"/>
  <c r="F333" i="20"/>
  <c r="C333" i="20"/>
  <c r="B333" i="20"/>
  <c r="F332" i="20"/>
  <c r="C332" i="20"/>
  <c r="B332" i="20"/>
  <c r="F331" i="20"/>
  <c r="C331" i="20"/>
  <c r="B331" i="20"/>
  <c r="F330" i="20"/>
  <c r="C330" i="20"/>
  <c r="B330" i="20"/>
  <c r="F329" i="20"/>
  <c r="C329" i="20"/>
  <c r="B329" i="20"/>
  <c r="F328" i="20"/>
  <c r="C328" i="20"/>
  <c r="B328" i="20"/>
  <c r="F326" i="20"/>
  <c r="C326" i="20"/>
  <c r="B326" i="20"/>
  <c r="F325" i="20"/>
  <c r="C325" i="20"/>
  <c r="B325" i="20"/>
  <c r="F324" i="20"/>
  <c r="C324" i="20"/>
  <c r="B324" i="20"/>
  <c r="F323" i="20"/>
  <c r="C323" i="20"/>
  <c r="B323" i="20"/>
  <c r="F322" i="20"/>
  <c r="C322" i="20"/>
  <c r="B322" i="20"/>
  <c r="F321" i="20"/>
  <c r="C321" i="20"/>
  <c r="B321" i="20"/>
  <c r="F320" i="20"/>
  <c r="C320" i="20"/>
  <c r="B320" i="20"/>
  <c r="F319" i="20"/>
  <c r="C319" i="20"/>
  <c r="B319" i="20"/>
  <c r="F318" i="20"/>
  <c r="C318" i="20"/>
  <c r="B318" i="20"/>
  <c r="F317" i="20"/>
  <c r="C317" i="20"/>
  <c r="B317" i="20"/>
  <c r="F316" i="20"/>
  <c r="C316" i="20"/>
  <c r="B316" i="20"/>
  <c r="F315" i="20"/>
  <c r="C315" i="20"/>
  <c r="B315" i="20"/>
  <c r="F314" i="20"/>
  <c r="C314" i="20"/>
  <c r="B314" i="20"/>
  <c r="F313" i="20"/>
  <c r="C313" i="20"/>
  <c r="B313" i="20"/>
  <c r="F312" i="20"/>
  <c r="C312" i="20"/>
  <c r="B312" i="20"/>
  <c r="F311" i="20"/>
  <c r="C311" i="20"/>
  <c r="B311" i="20"/>
  <c r="F310" i="20"/>
  <c r="C310" i="20"/>
  <c r="B310" i="20"/>
  <c r="F308" i="20"/>
  <c r="C308" i="20"/>
  <c r="B308" i="20"/>
  <c r="F307" i="20"/>
  <c r="C307" i="20"/>
  <c r="B307" i="20"/>
  <c r="F306" i="20"/>
  <c r="C306" i="20"/>
  <c r="B306" i="20"/>
  <c r="F305" i="20"/>
  <c r="C305" i="20"/>
  <c r="B305" i="20"/>
  <c r="F304" i="20"/>
  <c r="C304" i="20"/>
  <c r="B304" i="20"/>
  <c r="F303" i="20"/>
  <c r="C303" i="20"/>
  <c r="B303" i="20"/>
  <c r="F302" i="20"/>
  <c r="C302" i="20"/>
  <c r="B302" i="20"/>
  <c r="F301" i="20"/>
  <c r="C301" i="20"/>
  <c r="B301" i="20"/>
  <c r="F300" i="20"/>
  <c r="C300" i="20"/>
  <c r="B300" i="20"/>
  <c r="F299" i="20"/>
  <c r="C299" i="20"/>
  <c r="B299" i="20"/>
  <c r="F298" i="20"/>
  <c r="C298" i="20"/>
  <c r="B298" i="20"/>
  <c r="F297" i="20"/>
  <c r="C297" i="20"/>
  <c r="B297" i="20"/>
  <c r="F295" i="20"/>
  <c r="F294" i="20"/>
  <c r="F293" i="20"/>
  <c r="F292" i="20"/>
  <c r="F291" i="20"/>
  <c r="F290" i="20"/>
  <c r="F289" i="20"/>
  <c r="F288" i="20"/>
  <c r="F287" i="20"/>
  <c r="F286" i="20"/>
  <c r="F285" i="20"/>
  <c r="F284" i="20"/>
  <c r="F283" i="20"/>
  <c r="F282" i="20"/>
  <c r="F281" i="20"/>
  <c r="F280" i="20"/>
  <c r="F279" i="20"/>
  <c r="F278" i="20"/>
  <c r="F277" i="20"/>
  <c r="F276" i="20"/>
  <c r="F275" i="20"/>
  <c r="F274" i="20"/>
  <c r="F273" i="20"/>
  <c r="F272" i="20"/>
  <c r="F271" i="20"/>
  <c r="F270" i="20"/>
  <c r="F269" i="20"/>
  <c r="F268" i="20"/>
  <c r="F267" i="20"/>
  <c r="F266" i="20"/>
  <c r="F265" i="20"/>
  <c r="F264" i="20"/>
  <c r="F263" i="20"/>
  <c r="F262" i="20"/>
  <c r="F261" i="20"/>
  <c r="F260" i="20"/>
  <c r="F259" i="20"/>
  <c r="F258" i="20"/>
  <c r="F257" i="20"/>
  <c r="F256" i="20"/>
  <c r="F255" i="20"/>
  <c r="F254" i="20"/>
  <c r="F253" i="20"/>
  <c r="F252" i="20"/>
  <c r="F251" i="20"/>
  <c r="F250" i="20"/>
  <c r="F249" i="20"/>
  <c r="F248" i="20"/>
  <c r="F247" i="20"/>
  <c r="F246" i="20"/>
  <c r="F245" i="20"/>
  <c r="F244" i="20"/>
  <c r="F243" i="20"/>
  <c r="F242" i="20"/>
  <c r="F241" i="20"/>
  <c r="F240" i="20"/>
  <c r="F239" i="20"/>
  <c r="F238" i="20"/>
  <c r="F237" i="20"/>
  <c r="F236" i="20"/>
  <c r="F235" i="20"/>
  <c r="F234" i="20"/>
  <c r="F233" i="20"/>
  <c r="F232" i="20"/>
  <c r="F231" i="20"/>
  <c r="F230" i="20"/>
  <c r="F229" i="20"/>
  <c r="F228" i="20"/>
  <c r="F227" i="20"/>
  <c r="F226" i="20"/>
  <c r="F225" i="20"/>
  <c r="F224" i="20"/>
  <c r="F223" i="20"/>
  <c r="F222" i="20"/>
  <c r="F221" i="20"/>
  <c r="F220" i="20"/>
  <c r="F219" i="20"/>
  <c r="F218" i="20"/>
  <c r="F217" i="20"/>
  <c r="F216" i="20"/>
  <c r="F215" i="20"/>
  <c r="F214" i="20"/>
  <c r="F213" i="20"/>
  <c r="F212" i="20"/>
  <c r="F211" i="20"/>
  <c r="F210" i="20"/>
  <c r="F209" i="20"/>
  <c r="F208" i="20"/>
  <c r="F207" i="20"/>
  <c r="F206" i="20"/>
  <c r="F205" i="20"/>
  <c r="F204" i="20"/>
  <c r="F203" i="20"/>
  <c r="F202" i="20"/>
  <c r="F201" i="20"/>
  <c r="F200" i="20"/>
  <c r="F199" i="20"/>
  <c r="F198" i="20"/>
  <c r="F197" i="20"/>
  <c r="F196" i="20"/>
  <c r="F195" i="20"/>
  <c r="F194" i="20"/>
  <c r="F193" i="20"/>
  <c r="F192" i="20"/>
  <c r="F191" i="20"/>
  <c r="F190" i="20"/>
  <c r="F189" i="20"/>
  <c r="F188" i="20"/>
  <c r="F187" i="20"/>
  <c r="F186" i="20"/>
  <c r="F185" i="20"/>
  <c r="F184" i="20"/>
  <c r="F183" i="20"/>
  <c r="F182" i="20"/>
  <c r="F181" i="20"/>
  <c r="F180" i="20"/>
  <c r="F179" i="20"/>
  <c r="F178" i="20"/>
  <c r="F177" i="20"/>
  <c r="F176" i="20"/>
  <c r="F175" i="20"/>
  <c r="F174" i="20"/>
  <c r="F173" i="20"/>
  <c r="F172" i="20"/>
  <c r="F171" i="20"/>
  <c r="F170" i="20"/>
  <c r="F169" i="20"/>
  <c r="F168" i="20"/>
  <c r="F167" i="20"/>
  <c r="F166" i="20"/>
  <c r="F165" i="20"/>
  <c r="F164" i="20"/>
  <c r="F163" i="20"/>
  <c r="F162" i="20"/>
  <c r="F161" i="20"/>
  <c r="F160" i="20"/>
  <c r="F159" i="20"/>
  <c r="F158" i="20"/>
  <c r="F157" i="20"/>
  <c r="F156" i="20"/>
  <c r="F155" i="20"/>
  <c r="F154" i="20"/>
  <c r="F153" i="20"/>
  <c r="F152" i="20"/>
  <c r="F151" i="20"/>
  <c r="F150" i="20"/>
  <c r="F149" i="20"/>
  <c r="F148" i="20"/>
  <c r="F147" i="20"/>
  <c r="F146" i="20"/>
  <c r="F145" i="20"/>
  <c r="F144" i="20"/>
  <c r="F143" i="20"/>
  <c r="F142" i="20"/>
  <c r="F139" i="20"/>
  <c r="C139" i="20"/>
  <c r="B139" i="20"/>
  <c r="F138" i="20"/>
  <c r="C138" i="20"/>
  <c r="B138" i="20"/>
  <c r="F137" i="20"/>
  <c r="C137" i="20"/>
  <c r="B137" i="20"/>
  <c r="F136" i="20"/>
  <c r="C136" i="20"/>
  <c r="B136" i="20"/>
  <c r="F135" i="20"/>
  <c r="C135" i="20"/>
  <c r="B135" i="20"/>
  <c r="F134" i="20"/>
  <c r="C134" i="20"/>
  <c r="B134" i="20"/>
  <c r="F133" i="20"/>
  <c r="C133" i="20"/>
  <c r="B133" i="20"/>
  <c r="F132" i="20"/>
  <c r="C132" i="20"/>
  <c r="B132" i="20"/>
  <c r="F131" i="20"/>
  <c r="C131" i="20"/>
  <c r="B131" i="20"/>
  <c r="F130" i="20"/>
  <c r="C130" i="20"/>
  <c r="B130" i="20"/>
  <c r="F129" i="20"/>
  <c r="C129" i="20"/>
  <c r="B129" i="20"/>
  <c r="F127" i="20"/>
  <c r="C127" i="20"/>
  <c r="B127" i="20"/>
  <c r="F126" i="20"/>
  <c r="C126" i="20"/>
  <c r="B126" i="20"/>
  <c r="F125" i="20"/>
  <c r="C125" i="20"/>
  <c r="B125" i="20"/>
  <c r="F124" i="20"/>
  <c r="C124" i="20"/>
  <c r="B124" i="20"/>
  <c r="F123" i="20"/>
  <c r="C123" i="20"/>
  <c r="B123" i="20"/>
  <c r="F122" i="20"/>
  <c r="C122" i="20"/>
  <c r="B122" i="20"/>
  <c r="F121" i="20"/>
  <c r="C121" i="20"/>
  <c r="B121" i="20"/>
  <c r="F120" i="20"/>
  <c r="C120" i="20"/>
  <c r="B120" i="20"/>
  <c r="F118" i="20"/>
  <c r="C118" i="20"/>
  <c r="B118" i="20"/>
  <c r="F117" i="20"/>
  <c r="C117" i="20"/>
  <c r="B117" i="20"/>
  <c r="F116" i="20"/>
  <c r="C116" i="20"/>
  <c r="B116" i="20"/>
  <c r="F115" i="20"/>
  <c r="C115" i="20"/>
  <c r="B115" i="20"/>
  <c r="F114" i="20"/>
  <c r="C114" i="20"/>
  <c r="B114" i="20"/>
  <c r="F113" i="20"/>
  <c r="C113" i="20"/>
  <c r="B113" i="20"/>
  <c r="F112" i="20"/>
  <c r="C112" i="20"/>
  <c r="B112" i="20"/>
  <c r="F111" i="20"/>
  <c r="C111" i="20"/>
  <c r="B111" i="20"/>
  <c r="F109" i="20"/>
  <c r="C109" i="20"/>
  <c r="B109" i="20"/>
  <c r="F108" i="20"/>
  <c r="C108" i="20"/>
  <c r="B108" i="20"/>
  <c r="F107" i="20"/>
  <c r="C107" i="20"/>
  <c r="B107" i="20"/>
  <c r="F106" i="20"/>
  <c r="C106" i="20"/>
  <c r="B106" i="20"/>
  <c r="F105" i="20"/>
  <c r="C105" i="20"/>
  <c r="B105" i="20"/>
  <c r="F104" i="20"/>
  <c r="C104" i="20"/>
  <c r="B104" i="20"/>
  <c r="F103" i="20"/>
  <c r="C103" i="20"/>
  <c r="B103" i="20"/>
  <c r="F102" i="20"/>
  <c r="C102" i="20"/>
  <c r="B102" i="20"/>
  <c r="F98" i="20"/>
  <c r="F97" i="20"/>
  <c r="F96" i="20"/>
  <c r="F95" i="20"/>
  <c r="F94" i="20"/>
  <c r="F93" i="20"/>
  <c r="F92" i="20"/>
  <c r="F91" i="20"/>
  <c r="F90" i="20"/>
  <c r="F89" i="20"/>
  <c r="F87" i="20"/>
  <c r="F86" i="20"/>
  <c r="F85" i="20"/>
  <c r="F84" i="20"/>
  <c r="F83" i="20"/>
  <c r="F82" i="20"/>
  <c r="F81" i="20"/>
  <c r="F80" i="20"/>
  <c r="F79" i="20"/>
  <c r="F78" i="20"/>
  <c r="F76" i="20"/>
  <c r="C76" i="20"/>
  <c r="B76" i="20"/>
  <c r="F75" i="20"/>
  <c r="C75" i="20"/>
  <c r="B75" i="20"/>
  <c r="F74" i="20"/>
  <c r="C74" i="20"/>
  <c r="B74" i="20"/>
  <c r="F73" i="20"/>
  <c r="C73" i="20"/>
  <c r="B73" i="20"/>
  <c r="F72" i="20"/>
  <c r="C72" i="20"/>
  <c r="B72" i="20"/>
  <c r="F71" i="20"/>
  <c r="C71" i="20"/>
  <c r="B71" i="20"/>
  <c r="F70" i="20"/>
  <c r="C70" i="20"/>
  <c r="B70" i="20"/>
  <c r="F69" i="20"/>
  <c r="C69" i="20"/>
  <c r="B69" i="20"/>
  <c r="F68" i="20"/>
  <c r="C68" i="20"/>
  <c r="B68" i="20"/>
  <c r="F67" i="20"/>
  <c r="C67" i="20"/>
  <c r="B67" i="20"/>
  <c r="F65" i="20"/>
  <c r="C65" i="20"/>
  <c r="B65" i="20"/>
  <c r="F64" i="20"/>
  <c r="C64" i="20"/>
  <c r="B64" i="20"/>
  <c r="F63" i="20"/>
  <c r="C63" i="20"/>
  <c r="B63" i="20"/>
  <c r="F62" i="20"/>
  <c r="C62" i="20"/>
  <c r="B62" i="20"/>
  <c r="F61" i="20"/>
  <c r="C61" i="20"/>
  <c r="B61" i="20"/>
  <c r="F60" i="20"/>
  <c r="C60" i="20"/>
  <c r="B60" i="20"/>
  <c r="F59" i="20"/>
  <c r="C59" i="20"/>
  <c r="B59" i="20"/>
  <c r="F58" i="20"/>
  <c r="C58" i="20"/>
  <c r="B58" i="20"/>
  <c r="F57" i="20"/>
  <c r="C57" i="20"/>
  <c r="B57" i="20"/>
  <c r="F56" i="20"/>
  <c r="C56" i="20"/>
  <c r="B56" i="20"/>
  <c r="F53" i="20"/>
  <c r="C53" i="20"/>
  <c r="B53" i="20"/>
  <c r="F52" i="20"/>
  <c r="C52" i="20"/>
  <c r="B52" i="20"/>
  <c r="F51" i="20"/>
  <c r="C51" i="20"/>
  <c r="B51" i="20"/>
  <c r="F50" i="20"/>
  <c r="C50" i="20"/>
  <c r="B50" i="20"/>
  <c r="F49" i="20"/>
  <c r="C49" i="20"/>
  <c r="B49" i="20"/>
  <c r="F48" i="20"/>
  <c r="C48" i="20"/>
  <c r="B48" i="20"/>
  <c r="F47" i="20"/>
  <c r="C47" i="20"/>
  <c r="B47" i="20"/>
  <c r="F46" i="20"/>
  <c r="F45" i="20"/>
  <c r="C45" i="20"/>
  <c r="B45" i="20"/>
  <c r="F43" i="20"/>
  <c r="C43" i="20"/>
  <c r="B43" i="20"/>
  <c r="F42" i="20"/>
  <c r="C42" i="20"/>
  <c r="B42" i="20"/>
  <c r="F41" i="20"/>
  <c r="C41" i="20"/>
  <c r="B41" i="20"/>
  <c r="F40" i="20"/>
  <c r="C40" i="20"/>
  <c r="B40" i="20"/>
  <c r="F39" i="20"/>
  <c r="C39" i="20"/>
  <c r="B39" i="20"/>
  <c r="F38" i="20"/>
  <c r="C38" i="20"/>
  <c r="B38" i="20"/>
  <c r="F37" i="20"/>
  <c r="C37" i="20"/>
  <c r="B37" i="20"/>
  <c r="F36" i="20"/>
  <c r="C36" i="20"/>
  <c r="B36" i="20"/>
  <c r="F35" i="20"/>
  <c r="C35" i="20"/>
  <c r="B35" i="20"/>
  <c r="F33" i="20"/>
  <c r="C33" i="20"/>
  <c r="B33" i="20"/>
  <c r="F32" i="20"/>
  <c r="C32" i="20"/>
  <c r="B32" i="20"/>
  <c r="F31" i="20"/>
  <c r="C31" i="20"/>
  <c r="B31" i="20"/>
  <c r="F30" i="20"/>
  <c r="C30" i="20"/>
  <c r="B30" i="20"/>
  <c r="F29" i="20"/>
  <c r="C29" i="20"/>
  <c r="B29" i="20"/>
  <c r="F28" i="20"/>
  <c r="C28" i="20"/>
  <c r="B28" i="20"/>
  <c r="F27" i="20"/>
  <c r="C27" i="20"/>
  <c r="B27" i="20"/>
  <c r="F26" i="20"/>
  <c r="C26" i="20"/>
  <c r="B26" i="20"/>
  <c r="F25" i="20"/>
  <c r="C25" i="20"/>
  <c r="B25" i="20"/>
  <c r="F23" i="20"/>
  <c r="C23" i="20"/>
  <c r="B23" i="20"/>
  <c r="F22" i="20"/>
  <c r="C22" i="20"/>
  <c r="B22" i="20"/>
  <c r="F21" i="20"/>
  <c r="C21" i="20"/>
  <c r="B21" i="20"/>
  <c r="F20" i="20"/>
  <c r="C20" i="20"/>
  <c r="B20" i="20"/>
  <c r="F19" i="20"/>
  <c r="C19" i="20"/>
  <c r="B19" i="20"/>
  <c r="F18" i="20"/>
  <c r="C18" i="20"/>
  <c r="B18" i="20"/>
  <c r="F17" i="20"/>
  <c r="C17" i="20"/>
  <c r="B17" i="20"/>
  <c r="F16" i="20"/>
  <c r="C16" i="20"/>
  <c r="B16" i="20"/>
  <c r="F15" i="20"/>
  <c r="C15" i="20"/>
  <c r="B15" i="20"/>
  <c r="F13" i="20"/>
  <c r="C13" i="20"/>
  <c r="B13" i="20"/>
  <c r="F12" i="20"/>
  <c r="C12" i="20"/>
  <c r="B12" i="20"/>
  <c r="F11" i="20"/>
  <c r="C11" i="20"/>
  <c r="B11" i="20"/>
  <c r="F10" i="20"/>
  <c r="C10" i="20"/>
  <c r="B10" i="20"/>
  <c r="F9" i="20"/>
  <c r="C9" i="20"/>
  <c r="B9" i="20"/>
  <c r="F8" i="20"/>
  <c r="C8" i="20"/>
  <c r="B8" i="20"/>
  <c r="F7" i="20"/>
  <c r="C7" i="20"/>
  <c r="B7" i="20"/>
  <c r="F6" i="20"/>
  <c r="C6" i="20"/>
  <c r="B6" i="20"/>
  <c r="F5" i="20"/>
  <c r="C5" i="20"/>
  <c r="B5" i="20"/>
  <c r="F829" i="19"/>
  <c r="B829" i="19"/>
  <c r="F828" i="19"/>
  <c r="B828" i="19"/>
  <c r="F826" i="19"/>
  <c r="B826" i="19"/>
  <c r="F825" i="19"/>
  <c r="B825" i="19"/>
  <c r="F824" i="19"/>
  <c r="B824" i="19"/>
  <c r="F823" i="19"/>
  <c r="B823" i="19"/>
  <c r="F822" i="19"/>
  <c r="B822" i="19"/>
  <c r="F821" i="19"/>
  <c r="B821" i="19"/>
  <c r="F820" i="19"/>
  <c r="B820" i="19"/>
  <c r="F819" i="19"/>
  <c r="B819" i="19"/>
  <c r="F816" i="19"/>
  <c r="F815" i="19" s="1"/>
  <c r="C816" i="19"/>
  <c r="B816" i="19"/>
  <c r="F814" i="19"/>
  <c r="C814" i="19"/>
  <c r="B814" i="19"/>
  <c r="F813" i="19"/>
  <c r="C813" i="19"/>
  <c r="B813" i="19"/>
  <c r="F812" i="19"/>
  <c r="C812" i="19"/>
  <c r="B812" i="19"/>
  <c r="F811" i="19"/>
  <c r="C811" i="19"/>
  <c r="B811" i="19"/>
  <c r="F810" i="19"/>
  <c r="C810" i="19"/>
  <c r="B810" i="19"/>
  <c r="F809" i="19"/>
  <c r="C809" i="19"/>
  <c r="B809" i="19"/>
  <c r="F808" i="19"/>
  <c r="C808" i="19"/>
  <c r="B808" i="19"/>
  <c r="F807" i="19"/>
  <c r="C807" i="19"/>
  <c r="B807" i="19"/>
  <c r="F805" i="19"/>
  <c r="C805" i="19"/>
  <c r="B805" i="19"/>
  <c r="F804" i="19"/>
  <c r="C804" i="19"/>
  <c r="B804" i="19"/>
  <c r="F803" i="19"/>
  <c r="C803" i="19"/>
  <c r="B803" i="19"/>
  <c r="F802" i="19"/>
  <c r="C802" i="19"/>
  <c r="B802" i="19"/>
  <c r="F800" i="19"/>
  <c r="C800" i="19"/>
  <c r="B800" i="19"/>
  <c r="F799" i="19"/>
  <c r="C799" i="19"/>
  <c r="B799" i="19"/>
  <c r="F798" i="19"/>
  <c r="C798" i="19"/>
  <c r="B798" i="19"/>
  <c r="F797" i="19"/>
  <c r="C797" i="19"/>
  <c r="B797" i="19"/>
  <c r="F796" i="19"/>
  <c r="C796" i="19"/>
  <c r="B796" i="19"/>
  <c r="F795" i="19"/>
  <c r="C795" i="19"/>
  <c r="B795" i="19"/>
  <c r="F792" i="19"/>
  <c r="C792" i="19"/>
  <c r="B792" i="19"/>
  <c r="F791" i="19"/>
  <c r="C791" i="19"/>
  <c r="B791" i="19"/>
  <c r="F790" i="19"/>
  <c r="C790" i="19"/>
  <c r="B790" i="19"/>
  <c r="F789" i="19"/>
  <c r="C789" i="19"/>
  <c r="B789" i="19"/>
  <c r="F788" i="19"/>
  <c r="C788" i="19"/>
  <c r="B788" i="19"/>
  <c r="F787" i="19"/>
  <c r="C787" i="19"/>
  <c r="B787" i="19"/>
  <c r="F786" i="19"/>
  <c r="C786" i="19"/>
  <c r="B786" i="19"/>
  <c r="F785" i="19"/>
  <c r="F784" i="19"/>
  <c r="C784" i="19"/>
  <c r="B784" i="19"/>
  <c r="F783" i="19"/>
  <c r="C783" i="19"/>
  <c r="B783" i="19"/>
  <c r="F782" i="19"/>
  <c r="C782" i="19"/>
  <c r="B782" i="19"/>
  <c r="F781" i="19"/>
  <c r="C781" i="19"/>
  <c r="B781" i="19"/>
  <c r="F780" i="19"/>
  <c r="C780" i="19"/>
  <c r="B780" i="19"/>
  <c r="F779" i="19"/>
  <c r="C779" i="19"/>
  <c r="B779" i="19"/>
  <c r="F778" i="19"/>
  <c r="C778" i="19"/>
  <c r="B778" i="19"/>
  <c r="F777" i="19"/>
  <c r="C777" i="19"/>
  <c r="B777" i="19"/>
  <c r="F776" i="19"/>
  <c r="C776" i="19"/>
  <c r="B776" i="19"/>
  <c r="F775" i="19"/>
  <c r="C775" i="19"/>
  <c r="B775" i="19"/>
  <c r="F773" i="19"/>
  <c r="C773" i="19"/>
  <c r="B773" i="19"/>
  <c r="F772" i="19"/>
  <c r="C772" i="19"/>
  <c r="B772" i="19"/>
  <c r="F771" i="19"/>
  <c r="C771" i="19"/>
  <c r="B771" i="19"/>
  <c r="F770" i="19"/>
  <c r="C770" i="19"/>
  <c r="B770" i="19"/>
  <c r="F769" i="19"/>
  <c r="C769" i="19"/>
  <c r="B769" i="19"/>
  <c r="F768" i="19"/>
  <c r="C768" i="19"/>
  <c r="B768" i="19"/>
  <c r="F767" i="19"/>
  <c r="C767" i="19"/>
  <c r="B767" i="19"/>
  <c r="F766" i="19"/>
  <c r="C766" i="19"/>
  <c r="B766" i="19"/>
  <c r="F763" i="19"/>
  <c r="C763" i="19"/>
  <c r="B763" i="19"/>
  <c r="F762" i="19"/>
  <c r="C762" i="19"/>
  <c r="B762" i="19"/>
  <c r="F760" i="19"/>
  <c r="C760" i="19"/>
  <c r="B760" i="19"/>
  <c r="F759" i="19"/>
  <c r="C759" i="19"/>
  <c r="B759" i="19"/>
  <c r="F758" i="19"/>
  <c r="C758" i="19"/>
  <c r="B758" i="19"/>
  <c r="F757" i="19"/>
  <c r="C757" i="19"/>
  <c r="B757" i="19"/>
  <c r="F756" i="19"/>
  <c r="C756" i="19"/>
  <c r="B756" i="19"/>
  <c r="F754" i="19"/>
  <c r="C754" i="19"/>
  <c r="B754" i="19"/>
  <c r="F753" i="19"/>
  <c r="C753" i="19"/>
  <c r="B753" i="19"/>
  <c r="F752" i="19"/>
  <c r="C752" i="19"/>
  <c r="B752" i="19"/>
  <c r="F751" i="19"/>
  <c r="C751" i="19"/>
  <c r="B751" i="19"/>
  <c r="F750" i="19"/>
  <c r="C750" i="19"/>
  <c r="B750" i="19"/>
  <c r="F749" i="19"/>
  <c r="C749" i="19"/>
  <c r="B749" i="19"/>
  <c r="F748" i="19"/>
  <c r="C748" i="19"/>
  <c r="B748" i="19"/>
  <c r="F747" i="19"/>
  <c r="C747" i="19"/>
  <c r="B747" i="19"/>
  <c r="F746" i="19"/>
  <c r="C746" i="19"/>
  <c r="B746" i="19"/>
  <c r="F745" i="19"/>
  <c r="C745" i="19"/>
  <c r="B745" i="19"/>
  <c r="F744" i="19"/>
  <c r="C744" i="19"/>
  <c r="B744" i="19"/>
  <c r="F743" i="19"/>
  <c r="C743" i="19"/>
  <c r="B743" i="19"/>
  <c r="F742" i="19"/>
  <c r="C742" i="19"/>
  <c r="B742" i="19"/>
  <c r="F741" i="19"/>
  <c r="C741" i="19"/>
  <c r="B741" i="19"/>
  <c r="F740" i="19"/>
  <c r="C740" i="19"/>
  <c r="B740" i="19"/>
  <c r="F739" i="19"/>
  <c r="C739" i="19"/>
  <c r="B739" i="19"/>
  <c r="F738" i="19"/>
  <c r="C738" i="19"/>
  <c r="B738" i="19"/>
  <c r="F737" i="19"/>
  <c r="C737" i="19"/>
  <c r="B737" i="19"/>
  <c r="F735" i="19"/>
  <c r="C735" i="19"/>
  <c r="B735" i="19"/>
  <c r="F734" i="19"/>
  <c r="C734" i="19"/>
  <c r="B734" i="19"/>
  <c r="F733" i="19"/>
  <c r="C733" i="19"/>
  <c r="B733" i="19"/>
  <c r="F732" i="19"/>
  <c r="C732" i="19"/>
  <c r="B732" i="19"/>
  <c r="F731" i="19"/>
  <c r="C731" i="19"/>
  <c r="B731" i="19"/>
  <c r="F730" i="19"/>
  <c r="C730" i="19"/>
  <c r="B730" i="19"/>
  <c r="F729" i="19"/>
  <c r="C729" i="19"/>
  <c r="B729" i="19"/>
  <c r="F728" i="19"/>
  <c r="C728" i="19"/>
  <c r="B728" i="19"/>
  <c r="F727" i="19"/>
  <c r="C727" i="19"/>
  <c r="B727" i="19"/>
  <c r="F726" i="19"/>
  <c r="C726" i="19"/>
  <c r="B726" i="19"/>
  <c r="F725" i="19"/>
  <c r="C725" i="19"/>
  <c r="B725" i="19"/>
  <c r="F724" i="19"/>
  <c r="C724" i="19"/>
  <c r="B724" i="19"/>
  <c r="F723" i="19"/>
  <c r="C723" i="19"/>
  <c r="B723" i="19"/>
  <c r="F722" i="19"/>
  <c r="C722" i="19"/>
  <c r="B722" i="19"/>
  <c r="F721" i="19"/>
  <c r="C721" i="19"/>
  <c r="B721" i="19"/>
  <c r="F720" i="19"/>
  <c r="C720" i="19"/>
  <c r="B720" i="19"/>
  <c r="F719" i="19"/>
  <c r="C719" i="19"/>
  <c r="B719" i="19"/>
  <c r="F718" i="19"/>
  <c r="C718" i="19"/>
  <c r="B718" i="19"/>
  <c r="F717" i="19"/>
  <c r="C717" i="19"/>
  <c r="B717" i="19"/>
  <c r="F715" i="19"/>
  <c r="C715" i="19"/>
  <c r="B715" i="19"/>
  <c r="F714" i="19"/>
  <c r="C714" i="19"/>
  <c r="B714" i="19"/>
  <c r="F713" i="19"/>
  <c r="C713" i="19"/>
  <c r="B713" i="19"/>
  <c r="F712" i="19"/>
  <c r="C712" i="19"/>
  <c r="B712" i="19"/>
  <c r="F711" i="19"/>
  <c r="C711" i="19"/>
  <c r="B711" i="19"/>
  <c r="F710" i="19"/>
  <c r="C710" i="19"/>
  <c r="B710" i="19"/>
  <c r="F709" i="19"/>
  <c r="C709" i="19"/>
  <c r="B709" i="19"/>
  <c r="F708" i="19"/>
  <c r="C708" i="19"/>
  <c r="B708" i="19"/>
  <c r="F707" i="19"/>
  <c r="C707" i="19"/>
  <c r="B707" i="19"/>
  <c r="F705" i="19"/>
  <c r="C705" i="19"/>
  <c r="B705" i="19"/>
  <c r="F704" i="19"/>
  <c r="C704" i="19"/>
  <c r="B704" i="19"/>
  <c r="F703" i="19"/>
  <c r="C703" i="19"/>
  <c r="B703" i="19"/>
  <c r="F702" i="19"/>
  <c r="C702" i="19"/>
  <c r="B702" i="19"/>
  <c r="F701" i="19"/>
  <c r="C701" i="19"/>
  <c r="B701" i="19"/>
  <c r="F700" i="19"/>
  <c r="C700" i="19"/>
  <c r="B700" i="19"/>
  <c r="F699" i="19"/>
  <c r="C699" i="19"/>
  <c r="B699" i="19"/>
  <c r="F698" i="19"/>
  <c r="C698" i="19"/>
  <c r="B698" i="19"/>
  <c r="F697" i="19"/>
  <c r="C697" i="19"/>
  <c r="B697" i="19"/>
  <c r="F696" i="19"/>
  <c r="C696" i="19"/>
  <c r="B696" i="19"/>
  <c r="F695" i="19"/>
  <c r="C695" i="19"/>
  <c r="B695" i="19"/>
  <c r="F694" i="19"/>
  <c r="C694" i="19"/>
  <c r="B694" i="19"/>
  <c r="F693" i="19"/>
  <c r="C693" i="19"/>
  <c r="B693" i="19"/>
  <c r="F691" i="19"/>
  <c r="C691" i="19"/>
  <c r="B691" i="19"/>
  <c r="F690" i="19"/>
  <c r="C690" i="19"/>
  <c r="B690" i="19"/>
  <c r="F689" i="19"/>
  <c r="C689" i="19"/>
  <c r="B689" i="19"/>
  <c r="F687" i="19"/>
  <c r="C687" i="19"/>
  <c r="B687" i="19"/>
  <c r="F686" i="19"/>
  <c r="C686" i="19"/>
  <c r="B686" i="19"/>
  <c r="F685" i="19"/>
  <c r="C685" i="19"/>
  <c r="B685" i="19"/>
  <c r="F684" i="19"/>
  <c r="C684" i="19"/>
  <c r="B684" i="19"/>
  <c r="F683" i="19"/>
  <c r="C683" i="19"/>
  <c r="B683" i="19"/>
  <c r="F682" i="19"/>
  <c r="C682" i="19"/>
  <c r="B682" i="19"/>
  <c r="F681" i="19"/>
  <c r="C681" i="19"/>
  <c r="B681" i="19"/>
  <c r="F680" i="19"/>
  <c r="C680" i="19"/>
  <c r="B680" i="19"/>
  <c r="F679" i="19"/>
  <c r="C679" i="19"/>
  <c r="B679" i="19"/>
  <c r="F678" i="19"/>
  <c r="C678" i="19"/>
  <c r="B678" i="19"/>
  <c r="F677" i="19"/>
  <c r="C677" i="19"/>
  <c r="B677" i="19"/>
  <c r="F676" i="19"/>
  <c r="C676" i="19"/>
  <c r="B676" i="19"/>
  <c r="F675" i="19"/>
  <c r="C675" i="19"/>
  <c r="B675" i="19"/>
  <c r="F672" i="19"/>
  <c r="C672" i="19"/>
  <c r="B672" i="19"/>
  <c r="F671" i="19"/>
  <c r="C671" i="19"/>
  <c r="B671" i="19"/>
  <c r="F670" i="19"/>
  <c r="C670" i="19"/>
  <c r="B670" i="19"/>
  <c r="F668" i="19"/>
  <c r="C668" i="19"/>
  <c r="B668" i="19"/>
  <c r="F667" i="19"/>
  <c r="C667" i="19"/>
  <c r="B667" i="19"/>
  <c r="F665" i="19"/>
  <c r="C665" i="19"/>
  <c r="B665" i="19"/>
  <c r="F664" i="19"/>
  <c r="C664" i="19"/>
  <c r="B664" i="19"/>
  <c r="F663" i="19"/>
  <c r="C663" i="19"/>
  <c r="B663" i="19"/>
  <c r="F660" i="19"/>
  <c r="F659" i="19"/>
  <c r="F658" i="19"/>
  <c r="F657" i="19"/>
  <c r="F656" i="19"/>
  <c r="F654" i="19"/>
  <c r="F653" i="19"/>
  <c r="F652" i="19"/>
  <c r="F651" i="19"/>
  <c r="F650" i="19"/>
  <c r="F648" i="19"/>
  <c r="F647" i="19"/>
  <c r="F646" i="19"/>
  <c r="F645" i="19"/>
  <c r="F644" i="19"/>
  <c r="F643" i="19"/>
  <c r="F642" i="19"/>
  <c r="F641" i="19"/>
  <c r="F639" i="19"/>
  <c r="F638" i="19"/>
  <c r="F637" i="19"/>
  <c r="F635" i="19"/>
  <c r="F634" i="19"/>
  <c r="F633" i="19"/>
  <c r="F632" i="19"/>
  <c r="F631" i="19"/>
  <c r="F630" i="19"/>
  <c r="F629" i="19"/>
  <c r="F628" i="19"/>
  <c r="F627" i="19"/>
  <c r="F625" i="19"/>
  <c r="F624" i="19"/>
  <c r="F623" i="19"/>
  <c r="F621" i="19"/>
  <c r="F620" i="19"/>
  <c r="F619" i="19"/>
  <c r="F618" i="19"/>
  <c r="F617" i="19"/>
  <c r="F616" i="19"/>
  <c r="F615" i="19"/>
  <c r="F614" i="19"/>
  <c r="F613" i="19"/>
  <c r="F612" i="19"/>
  <c r="F611" i="19"/>
  <c r="F610" i="19"/>
  <c r="F609" i="19"/>
  <c r="F608" i="19"/>
  <c r="F607" i="19"/>
  <c r="F606" i="19"/>
  <c r="F605" i="19"/>
  <c r="F604" i="19"/>
  <c r="F603" i="19"/>
  <c r="F602" i="19"/>
  <c r="F601" i="19"/>
  <c r="F600" i="19"/>
  <c r="F599" i="19"/>
  <c r="F598" i="19"/>
  <c r="F597" i="19"/>
  <c r="F596" i="19"/>
  <c r="F595" i="19"/>
  <c r="F594" i="19"/>
  <c r="F593" i="19"/>
  <c r="F592" i="19"/>
  <c r="F591" i="19"/>
  <c r="F590" i="19"/>
  <c r="F589" i="19"/>
  <c r="F588" i="19"/>
  <c r="F587" i="19"/>
  <c r="F586" i="19"/>
  <c r="F585" i="19"/>
  <c r="F584" i="19"/>
  <c r="F583" i="19"/>
  <c r="F582" i="19"/>
  <c r="F581" i="19"/>
  <c r="F578" i="19"/>
  <c r="C578" i="19"/>
  <c r="B578" i="19"/>
  <c r="F577" i="19"/>
  <c r="C577" i="19"/>
  <c r="B577" i="19"/>
  <c r="F576" i="19"/>
  <c r="C576" i="19"/>
  <c r="B576" i="19"/>
  <c r="F575" i="19"/>
  <c r="C575" i="19"/>
  <c r="B575" i="19"/>
  <c r="F574" i="19"/>
  <c r="C574" i="19"/>
  <c r="B574" i="19"/>
  <c r="F573" i="19"/>
  <c r="C573" i="19"/>
  <c r="B573" i="19"/>
  <c r="F572" i="19"/>
  <c r="C572" i="19"/>
  <c r="B572" i="19"/>
  <c r="F571" i="19"/>
  <c r="C571" i="19"/>
  <c r="B571" i="19"/>
  <c r="F570" i="19"/>
  <c r="C570" i="19"/>
  <c r="B570" i="19"/>
  <c r="F569" i="19"/>
  <c r="C569" i="19"/>
  <c r="B569" i="19"/>
  <c r="F568" i="19"/>
  <c r="C568" i="19"/>
  <c r="B568" i="19"/>
  <c r="F567" i="19"/>
  <c r="C567" i="19"/>
  <c r="B567" i="19"/>
  <c r="F566" i="19"/>
  <c r="C566" i="19"/>
  <c r="B566" i="19"/>
  <c r="F564" i="19"/>
  <c r="C564" i="19"/>
  <c r="B564" i="19"/>
  <c r="F563" i="19"/>
  <c r="C563" i="19"/>
  <c r="B563" i="19"/>
  <c r="F562" i="19"/>
  <c r="C562" i="19"/>
  <c r="B562" i="19"/>
  <c r="F561" i="19"/>
  <c r="C561" i="19"/>
  <c r="B561" i="19"/>
  <c r="F560" i="19"/>
  <c r="C560" i="19"/>
  <c r="B560" i="19"/>
  <c r="F559" i="19"/>
  <c r="C559" i="19"/>
  <c r="B559" i="19"/>
  <c r="F558" i="19"/>
  <c r="C558" i="19"/>
  <c r="B558" i="19"/>
  <c r="F557" i="19"/>
  <c r="C557" i="19"/>
  <c r="B557" i="19"/>
  <c r="F556" i="19"/>
  <c r="C556" i="19"/>
  <c r="B556" i="19"/>
  <c r="F555" i="19"/>
  <c r="C555" i="19"/>
  <c r="B555" i="19"/>
  <c r="F554" i="19"/>
  <c r="C554" i="19"/>
  <c r="B554" i="19"/>
  <c r="F553" i="19"/>
  <c r="C553" i="19"/>
  <c r="B553" i="19"/>
  <c r="F552" i="19"/>
  <c r="C552" i="19"/>
  <c r="B552" i="19"/>
  <c r="F551" i="19"/>
  <c r="C551" i="19"/>
  <c r="B551" i="19"/>
  <c r="F550" i="19"/>
  <c r="C550" i="19"/>
  <c r="B550" i="19"/>
  <c r="F549" i="19"/>
  <c r="C549" i="19"/>
  <c r="B549" i="19"/>
  <c r="F548" i="19"/>
  <c r="C548" i="19"/>
  <c r="B548" i="19"/>
  <c r="F547" i="19"/>
  <c r="C547" i="19"/>
  <c r="B547" i="19"/>
  <c r="F546" i="19"/>
  <c r="C546" i="19"/>
  <c r="B546" i="19"/>
  <c r="F545" i="19"/>
  <c r="C545" i="19"/>
  <c r="B545" i="19"/>
  <c r="F543" i="19"/>
  <c r="C543" i="19"/>
  <c r="B543" i="19"/>
  <c r="F542" i="19"/>
  <c r="C542" i="19"/>
  <c r="B542" i="19"/>
  <c r="F541" i="19"/>
  <c r="C541" i="19"/>
  <c r="B541" i="19"/>
  <c r="F540" i="19"/>
  <c r="C540" i="19"/>
  <c r="B540" i="19"/>
  <c r="F539" i="19"/>
  <c r="C539" i="19"/>
  <c r="B539" i="19"/>
  <c r="F538" i="19"/>
  <c r="C538" i="19"/>
  <c r="B538" i="19"/>
  <c r="F536" i="19"/>
  <c r="C536" i="19"/>
  <c r="B536" i="19"/>
  <c r="F535" i="19"/>
  <c r="C535" i="19"/>
  <c r="B535" i="19"/>
  <c r="F534" i="19"/>
  <c r="C534" i="19"/>
  <c r="B534" i="19"/>
  <c r="F533" i="19"/>
  <c r="C533" i="19"/>
  <c r="B533" i="19"/>
  <c r="F532" i="19"/>
  <c r="C532" i="19"/>
  <c r="B532" i="19"/>
  <c r="F531" i="19"/>
  <c r="C531" i="19"/>
  <c r="B531" i="19"/>
  <c r="F529" i="19"/>
  <c r="C529" i="19"/>
  <c r="B529" i="19"/>
  <c r="F528" i="19"/>
  <c r="C528" i="19"/>
  <c r="B528" i="19"/>
  <c r="F527" i="19"/>
  <c r="C527" i="19"/>
  <c r="B527" i="19"/>
  <c r="F526" i="19"/>
  <c r="C526" i="19"/>
  <c r="B526" i="19"/>
  <c r="F525" i="19"/>
  <c r="C525" i="19"/>
  <c r="B525" i="19"/>
  <c r="F524" i="19"/>
  <c r="C524" i="19"/>
  <c r="B524" i="19"/>
  <c r="F523" i="19"/>
  <c r="C523" i="19"/>
  <c r="B523" i="19"/>
  <c r="F522" i="19"/>
  <c r="C522" i="19"/>
  <c r="B522" i="19"/>
  <c r="F521" i="19"/>
  <c r="C521" i="19"/>
  <c r="B521" i="19"/>
  <c r="F520" i="19"/>
  <c r="C520" i="19"/>
  <c r="B520" i="19"/>
  <c r="F519" i="19"/>
  <c r="C519" i="19"/>
  <c r="B519" i="19"/>
  <c r="F518" i="19"/>
  <c r="C518" i="19"/>
  <c r="B518" i="19"/>
  <c r="F517" i="19"/>
  <c r="C517" i="19"/>
  <c r="B517" i="19"/>
  <c r="F516" i="19"/>
  <c r="C516" i="19"/>
  <c r="B516" i="19"/>
  <c r="F515" i="19"/>
  <c r="C515" i="19"/>
  <c r="B515" i="19"/>
  <c r="F514" i="19"/>
  <c r="C514" i="19"/>
  <c r="B514" i="19"/>
  <c r="F513" i="19"/>
  <c r="C513" i="19"/>
  <c r="B513" i="19"/>
  <c r="F511" i="19"/>
  <c r="C511" i="19"/>
  <c r="B511" i="19"/>
  <c r="F510" i="19"/>
  <c r="C510" i="19"/>
  <c r="B510" i="19"/>
  <c r="F509" i="19"/>
  <c r="C509" i="19"/>
  <c r="B509" i="19"/>
  <c r="F508" i="19"/>
  <c r="C508" i="19"/>
  <c r="B508" i="19"/>
  <c r="F507" i="19"/>
  <c r="C507" i="19"/>
  <c r="B507" i="19"/>
  <c r="F506" i="19"/>
  <c r="C506" i="19"/>
  <c r="B506" i="19"/>
  <c r="F505" i="19"/>
  <c r="C505" i="19"/>
  <c r="B505" i="19"/>
  <c r="F504" i="19"/>
  <c r="C504" i="19"/>
  <c r="B504" i="19"/>
  <c r="F503" i="19"/>
  <c r="C503" i="19"/>
  <c r="B503" i="19"/>
  <c r="F502" i="19"/>
  <c r="C502" i="19"/>
  <c r="B502" i="19"/>
  <c r="F501" i="19"/>
  <c r="C501" i="19"/>
  <c r="B501" i="19"/>
  <c r="F500" i="19"/>
  <c r="C500" i="19"/>
  <c r="B500" i="19"/>
  <c r="F499" i="19"/>
  <c r="C499" i="19"/>
  <c r="B499" i="19"/>
  <c r="F498" i="19"/>
  <c r="C498" i="19"/>
  <c r="B498" i="19"/>
  <c r="F497" i="19"/>
  <c r="C497" i="19"/>
  <c r="B497" i="19"/>
  <c r="F496" i="19"/>
  <c r="C496" i="19"/>
  <c r="B496" i="19"/>
  <c r="F495" i="19"/>
  <c r="C495" i="19"/>
  <c r="B495" i="19"/>
  <c r="F494" i="19"/>
  <c r="C494" i="19"/>
  <c r="B494" i="19"/>
  <c r="F492" i="19"/>
  <c r="C492" i="19"/>
  <c r="B492" i="19"/>
  <c r="F491" i="19"/>
  <c r="C491" i="19"/>
  <c r="B491" i="19"/>
  <c r="F490" i="19"/>
  <c r="C490" i="19"/>
  <c r="B490" i="19"/>
  <c r="F489" i="19"/>
  <c r="C489" i="19"/>
  <c r="B489" i="19"/>
  <c r="F486" i="19"/>
  <c r="F485" i="19"/>
  <c r="F484" i="19"/>
  <c r="F483" i="19"/>
  <c r="F482" i="19"/>
  <c r="F481" i="19"/>
  <c r="F480" i="19"/>
  <c r="F479" i="19"/>
  <c r="F478" i="19"/>
  <c r="F477" i="19"/>
  <c r="F475" i="19"/>
  <c r="F474" i="19"/>
  <c r="F473" i="19"/>
  <c r="F472" i="19"/>
  <c r="F471" i="19"/>
  <c r="F470" i="19"/>
  <c r="F469" i="19"/>
  <c r="F468" i="19"/>
  <c r="F467" i="19"/>
  <c r="F466" i="19"/>
  <c r="F464" i="19"/>
  <c r="F463" i="19"/>
  <c r="F462" i="19"/>
  <c r="F460" i="19"/>
  <c r="C460" i="19"/>
  <c r="B460" i="19"/>
  <c r="F459" i="19"/>
  <c r="C459" i="19"/>
  <c r="B459" i="19"/>
  <c r="F458" i="19"/>
  <c r="C458" i="19"/>
  <c r="B458" i="19"/>
  <c r="F457" i="19"/>
  <c r="C457" i="19"/>
  <c r="B457" i="19"/>
  <c r="F456" i="19"/>
  <c r="C456" i="19"/>
  <c r="B456" i="19"/>
  <c r="F455" i="19"/>
  <c r="C455" i="19"/>
  <c r="B455" i="19"/>
  <c r="F454" i="19"/>
  <c r="C454" i="19"/>
  <c r="B454" i="19"/>
  <c r="F453" i="19"/>
  <c r="C453" i="19"/>
  <c r="B453" i="19"/>
  <c r="F452" i="19"/>
  <c r="C452" i="19"/>
  <c r="B452" i="19"/>
  <c r="F451" i="19"/>
  <c r="C451" i="19"/>
  <c r="B451" i="19"/>
  <c r="F449" i="19"/>
  <c r="C449" i="19"/>
  <c r="B449" i="19"/>
  <c r="F448" i="19"/>
  <c r="C448" i="19"/>
  <c r="B448" i="19"/>
  <c r="F447" i="19"/>
  <c r="C447" i="19"/>
  <c r="B447" i="19"/>
  <c r="F446" i="19"/>
  <c r="C446" i="19"/>
  <c r="B446" i="19"/>
  <c r="F445" i="19"/>
  <c r="C445" i="19"/>
  <c r="B445" i="19"/>
  <c r="F444" i="19"/>
  <c r="C444" i="19"/>
  <c r="B444" i="19"/>
  <c r="F443" i="19"/>
  <c r="C443" i="19"/>
  <c r="B443" i="19"/>
  <c r="F442" i="19"/>
  <c r="C442" i="19"/>
  <c r="B442" i="19"/>
  <c r="F441" i="19"/>
  <c r="C441" i="19"/>
  <c r="B441" i="19"/>
  <c r="F440" i="19"/>
  <c r="C440" i="19"/>
  <c r="B440" i="19"/>
  <c r="F437" i="19"/>
  <c r="F436" i="19"/>
  <c r="F435" i="19"/>
  <c r="F434" i="19"/>
  <c r="F433" i="19"/>
  <c r="F432" i="19"/>
  <c r="F431" i="19"/>
  <c r="F430" i="19"/>
  <c r="F429" i="19"/>
  <c r="F426" i="19"/>
  <c r="C426" i="19"/>
  <c r="B426" i="19"/>
  <c r="F425" i="19"/>
  <c r="C425" i="19"/>
  <c r="B425" i="19"/>
  <c r="F424" i="19"/>
  <c r="C424" i="19"/>
  <c r="B424" i="19"/>
  <c r="F423" i="19"/>
  <c r="C423" i="19"/>
  <c r="B423" i="19"/>
  <c r="F422" i="19"/>
  <c r="C422" i="19"/>
  <c r="B422" i="19"/>
  <c r="F421" i="19"/>
  <c r="C421" i="19"/>
  <c r="B421" i="19"/>
  <c r="F418" i="19"/>
  <c r="C418" i="19"/>
  <c r="B418" i="19"/>
  <c r="F417" i="19"/>
  <c r="C417" i="19"/>
  <c r="B417" i="19"/>
  <c r="F415" i="19"/>
  <c r="C415" i="19"/>
  <c r="B415" i="19"/>
  <c r="F414" i="19"/>
  <c r="C414" i="19"/>
  <c r="B414" i="19"/>
  <c r="F413" i="19"/>
  <c r="C413" i="19"/>
  <c r="B413" i="19"/>
  <c r="F412" i="19"/>
  <c r="C412" i="19"/>
  <c r="B412" i="19"/>
  <c r="F411" i="19"/>
  <c r="C411" i="19"/>
  <c r="B411" i="19"/>
  <c r="F410" i="19"/>
  <c r="C410" i="19"/>
  <c r="B410" i="19"/>
  <c r="F409" i="19"/>
  <c r="C409" i="19"/>
  <c r="B409" i="19"/>
  <c r="F408" i="19"/>
  <c r="C408" i="19"/>
  <c r="B408" i="19"/>
  <c r="F407" i="19"/>
  <c r="C407" i="19"/>
  <c r="B407" i="19"/>
  <c r="F406" i="19"/>
  <c r="C406" i="19"/>
  <c r="B406" i="19"/>
  <c r="F404" i="19"/>
  <c r="F403" i="19"/>
  <c r="F402" i="19"/>
  <c r="F401" i="19"/>
  <c r="F400" i="19"/>
  <c r="F399" i="19"/>
  <c r="F398" i="19"/>
  <c r="F397" i="19"/>
  <c r="F396" i="19"/>
  <c r="F395" i="19"/>
  <c r="F394" i="19"/>
  <c r="F393" i="19"/>
  <c r="F392" i="19"/>
  <c r="F391" i="19"/>
  <c r="F389" i="19"/>
  <c r="F388" i="19"/>
  <c r="F387" i="19"/>
  <c r="F386" i="19"/>
  <c r="F385" i="19"/>
  <c r="F384" i="19"/>
  <c r="F383" i="19"/>
  <c r="F382" i="19"/>
  <c r="F381" i="19"/>
  <c r="F380" i="19"/>
  <c r="F379" i="19"/>
  <c r="F378" i="19"/>
  <c r="F377" i="19"/>
  <c r="F376" i="19"/>
  <c r="F374" i="19"/>
  <c r="C374" i="19"/>
  <c r="B374" i="19"/>
  <c r="F373" i="19"/>
  <c r="C373" i="19"/>
  <c r="B373" i="19"/>
  <c r="F372" i="19"/>
  <c r="C372" i="19"/>
  <c r="B372" i="19"/>
  <c r="F371" i="19"/>
  <c r="C371" i="19"/>
  <c r="B371" i="19"/>
  <c r="F370" i="19"/>
  <c r="C370" i="19"/>
  <c r="B370" i="19"/>
  <c r="F369" i="19"/>
  <c r="C369" i="19"/>
  <c r="B369" i="19"/>
  <c r="F368" i="19"/>
  <c r="C368" i="19"/>
  <c r="B368" i="19"/>
  <c r="F366" i="19"/>
  <c r="C366" i="19"/>
  <c r="B366" i="19"/>
  <c r="F365" i="19"/>
  <c r="C365" i="19"/>
  <c r="B365" i="19"/>
  <c r="F364" i="19"/>
  <c r="C364" i="19"/>
  <c r="B364" i="19"/>
  <c r="F363" i="19"/>
  <c r="C363" i="19"/>
  <c r="B363" i="19"/>
  <c r="F362" i="19"/>
  <c r="C362" i="19"/>
  <c r="B362" i="19"/>
  <c r="F361" i="19"/>
  <c r="C361" i="19"/>
  <c r="B361" i="19"/>
  <c r="F360" i="19"/>
  <c r="C360" i="19"/>
  <c r="B360" i="19"/>
  <c r="F359" i="19"/>
  <c r="C359" i="19"/>
  <c r="B359" i="19"/>
  <c r="F358" i="19"/>
  <c r="C358" i="19"/>
  <c r="B358" i="19"/>
  <c r="F357" i="19"/>
  <c r="C357" i="19"/>
  <c r="B357" i="19"/>
  <c r="F356" i="19"/>
  <c r="C356" i="19"/>
  <c r="B356" i="19"/>
  <c r="F355" i="19"/>
  <c r="C355" i="19"/>
  <c r="B355" i="19"/>
  <c r="F354" i="19"/>
  <c r="C354" i="19"/>
  <c r="B354" i="19"/>
  <c r="F353" i="19"/>
  <c r="C353" i="19"/>
  <c r="B353" i="19"/>
  <c r="F352" i="19"/>
  <c r="C352" i="19"/>
  <c r="B352" i="19"/>
  <c r="F351" i="19"/>
  <c r="C351" i="19"/>
  <c r="B351" i="19"/>
  <c r="F350" i="19"/>
  <c r="C350" i="19"/>
  <c r="B350" i="19"/>
  <c r="F349" i="19"/>
  <c r="C349" i="19"/>
  <c r="B349" i="19"/>
  <c r="F348" i="19"/>
  <c r="C348" i="19"/>
  <c r="B348" i="19"/>
  <c r="F347" i="19"/>
  <c r="C347" i="19"/>
  <c r="B347" i="19"/>
  <c r="F346" i="19"/>
  <c r="C346" i="19"/>
  <c r="B346" i="19"/>
  <c r="F345" i="19"/>
  <c r="C345" i="19"/>
  <c r="B345" i="19"/>
  <c r="F344" i="19"/>
  <c r="C344" i="19"/>
  <c r="B344" i="19"/>
  <c r="F343" i="19"/>
  <c r="C343" i="19"/>
  <c r="B343" i="19"/>
  <c r="F342" i="19"/>
  <c r="C342" i="19"/>
  <c r="B342" i="19"/>
  <c r="F341" i="19"/>
  <c r="C341" i="19"/>
  <c r="B341" i="19"/>
  <c r="F340" i="19"/>
  <c r="C340" i="19"/>
  <c r="B340" i="19"/>
  <c r="F338" i="19"/>
  <c r="C338" i="19"/>
  <c r="B338" i="19"/>
  <c r="F337" i="19"/>
  <c r="C337" i="19"/>
  <c r="B337" i="19"/>
  <c r="F336" i="19"/>
  <c r="C336" i="19"/>
  <c r="B336" i="19"/>
  <c r="F335" i="19"/>
  <c r="C335" i="19"/>
  <c r="B335" i="19"/>
  <c r="F334" i="19"/>
  <c r="C334" i="19"/>
  <c r="B334" i="19"/>
  <c r="F333" i="19"/>
  <c r="C333" i="19"/>
  <c r="B333" i="19"/>
  <c r="F332" i="19"/>
  <c r="C332" i="19"/>
  <c r="B332" i="19"/>
  <c r="F331" i="19"/>
  <c r="C331" i="19"/>
  <c r="B331" i="19"/>
  <c r="F330" i="19"/>
  <c r="C330" i="19"/>
  <c r="B330" i="19"/>
  <c r="F329" i="19"/>
  <c r="C329" i="19"/>
  <c r="B329" i="19"/>
  <c r="F328" i="19"/>
  <c r="C328" i="19"/>
  <c r="B328" i="19"/>
  <c r="F326" i="19"/>
  <c r="C326" i="19"/>
  <c r="B326" i="19"/>
  <c r="F325" i="19"/>
  <c r="C325" i="19"/>
  <c r="B325" i="19"/>
  <c r="F324" i="19"/>
  <c r="C324" i="19"/>
  <c r="B324" i="19"/>
  <c r="F323" i="19"/>
  <c r="C323" i="19"/>
  <c r="B323" i="19"/>
  <c r="F322" i="19"/>
  <c r="C322" i="19"/>
  <c r="B322" i="19"/>
  <c r="F321" i="19"/>
  <c r="C321" i="19"/>
  <c r="B321" i="19"/>
  <c r="F320" i="19"/>
  <c r="C320" i="19"/>
  <c r="B320" i="19"/>
  <c r="F319" i="19"/>
  <c r="C319" i="19"/>
  <c r="B319" i="19"/>
  <c r="F318" i="19"/>
  <c r="C318" i="19"/>
  <c r="B318" i="19"/>
  <c r="F317" i="19"/>
  <c r="C317" i="19"/>
  <c r="B317" i="19"/>
  <c r="F316" i="19"/>
  <c r="C316" i="19"/>
  <c r="B316" i="19"/>
  <c r="F315" i="19"/>
  <c r="C315" i="19"/>
  <c r="B315" i="19"/>
  <c r="F314" i="19"/>
  <c r="C314" i="19"/>
  <c r="B314" i="19"/>
  <c r="F313" i="19"/>
  <c r="C313" i="19"/>
  <c r="B313" i="19"/>
  <c r="F312" i="19"/>
  <c r="C312" i="19"/>
  <c r="B312" i="19"/>
  <c r="F311" i="19"/>
  <c r="C311" i="19"/>
  <c r="B311" i="19"/>
  <c r="F310" i="19"/>
  <c r="C310" i="19"/>
  <c r="B310" i="19"/>
  <c r="F308" i="19"/>
  <c r="C308" i="19"/>
  <c r="B308" i="19"/>
  <c r="F307" i="19"/>
  <c r="C307" i="19"/>
  <c r="B307" i="19"/>
  <c r="F306" i="19"/>
  <c r="C306" i="19"/>
  <c r="B306" i="19"/>
  <c r="F305" i="19"/>
  <c r="C305" i="19"/>
  <c r="B305" i="19"/>
  <c r="F304" i="19"/>
  <c r="C304" i="19"/>
  <c r="B304" i="19"/>
  <c r="F303" i="19"/>
  <c r="C303" i="19"/>
  <c r="B303" i="19"/>
  <c r="F302" i="19"/>
  <c r="C302" i="19"/>
  <c r="B302" i="19"/>
  <c r="F301" i="19"/>
  <c r="C301" i="19"/>
  <c r="B301" i="19"/>
  <c r="F300" i="19"/>
  <c r="C300" i="19"/>
  <c r="B300" i="19"/>
  <c r="F299" i="19"/>
  <c r="C299" i="19"/>
  <c r="B299" i="19"/>
  <c r="F298" i="19"/>
  <c r="C298" i="19"/>
  <c r="B298" i="19"/>
  <c r="F297" i="19"/>
  <c r="C297" i="19"/>
  <c r="B297" i="19"/>
  <c r="F295" i="19"/>
  <c r="F294" i="19"/>
  <c r="F293" i="19"/>
  <c r="F292" i="19"/>
  <c r="F291" i="19"/>
  <c r="F290" i="19"/>
  <c r="F289" i="19"/>
  <c r="F288"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58" i="19"/>
  <c r="F257" i="19"/>
  <c r="F256" i="19"/>
  <c r="F255" i="19"/>
  <c r="F254" i="19"/>
  <c r="F253" i="19"/>
  <c r="F252" i="19"/>
  <c r="F251" i="19"/>
  <c r="F250" i="19"/>
  <c r="F249" i="19"/>
  <c r="F248" i="19"/>
  <c r="F247"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80" i="19"/>
  <c r="F179" i="19"/>
  <c r="F178" i="19"/>
  <c r="F177" i="19"/>
  <c r="F176" i="19"/>
  <c r="F175" i="19"/>
  <c r="F174" i="19"/>
  <c r="F173"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39" i="19"/>
  <c r="C139" i="19"/>
  <c r="B139" i="19"/>
  <c r="F138" i="19"/>
  <c r="C138" i="19"/>
  <c r="B138" i="19"/>
  <c r="F137" i="19"/>
  <c r="C137" i="19"/>
  <c r="B137" i="19"/>
  <c r="F136" i="19"/>
  <c r="C136" i="19"/>
  <c r="B136" i="19"/>
  <c r="F135" i="19"/>
  <c r="C135" i="19"/>
  <c r="B135" i="19"/>
  <c r="F134" i="19"/>
  <c r="C134" i="19"/>
  <c r="B134" i="19"/>
  <c r="F133" i="19"/>
  <c r="C133" i="19"/>
  <c r="B133" i="19"/>
  <c r="F132" i="19"/>
  <c r="C132" i="19"/>
  <c r="B132" i="19"/>
  <c r="F131" i="19"/>
  <c r="C131" i="19"/>
  <c r="B131" i="19"/>
  <c r="F130" i="19"/>
  <c r="C130" i="19"/>
  <c r="B130" i="19"/>
  <c r="F129" i="19"/>
  <c r="C129" i="19"/>
  <c r="B129" i="19"/>
  <c r="F127" i="19"/>
  <c r="C127" i="19"/>
  <c r="B127" i="19"/>
  <c r="F126" i="19"/>
  <c r="C126" i="19"/>
  <c r="B126" i="19"/>
  <c r="F125" i="19"/>
  <c r="C125" i="19"/>
  <c r="B125" i="19"/>
  <c r="F124" i="19"/>
  <c r="C124" i="19"/>
  <c r="B124" i="19"/>
  <c r="F123" i="19"/>
  <c r="C123" i="19"/>
  <c r="B123" i="19"/>
  <c r="F122" i="19"/>
  <c r="C122" i="19"/>
  <c r="B122" i="19"/>
  <c r="F121" i="19"/>
  <c r="C121" i="19"/>
  <c r="B121" i="19"/>
  <c r="F120" i="19"/>
  <c r="C120" i="19"/>
  <c r="B120" i="19"/>
  <c r="F118" i="19"/>
  <c r="C118" i="19"/>
  <c r="B118" i="19"/>
  <c r="F117" i="19"/>
  <c r="C117" i="19"/>
  <c r="B117" i="19"/>
  <c r="F116" i="19"/>
  <c r="C116" i="19"/>
  <c r="B116" i="19"/>
  <c r="F115" i="19"/>
  <c r="C115" i="19"/>
  <c r="B115" i="19"/>
  <c r="F114" i="19"/>
  <c r="C114" i="19"/>
  <c r="B114" i="19"/>
  <c r="F113" i="19"/>
  <c r="C113" i="19"/>
  <c r="B113" i="19"/>
  <c r="F112" i="19"/>
  <c r="C112" i="19"/>
  <c r="B112" i="19"/>
  <c r="F111" i="19"/>
  <c r="C111" i="19"/>
  <c r="B111" i="19"/>
  <c r="F109" i="19"/>
  <c r="C109" i="19"/>
  <c r="B109" i="19"/>
  <c r="F108" i="19"/>
  <c r="C108" i="19"/>
  <c r="B108" i="19"/>
  <c r="F107" i="19"/>
  <c r="C107" i="19"/>
  <c r="B107" i="19"/>
  <c r="F106" i="19"/>
  <c r="C106" i="19"/>
  <c r="B106" i="19"/>
  <c r="F105" i="19"/>
  <c r="C105" i="19"/>
  <c r="B105" i="19"/>
  <c r="F104" i="19"/>
  <c r="C104" i="19"/>
  <c r="B104" i="19"/>
  <c r="F103" i="19"/>
  <c r="C103" i="19"/>
  <c r="B103" i="19"/>
  <c r="F102" i="19"/>
  <c r="C102" i="19"/>
  <c r="B102" i="19"/>
  <c r="F98" i="19"/>
  <c r="F97" i="19"/>
  <c r="F96" i="19"/>
  <c r="F95" i="19"/>
  <c r="F94" i="19"/>
  <c r="F93" i="19"/>
  <c r="F92" i="19"/>
  <c r="F91" i="19"/>
  <c r="F90" i="19"/>
  <c r="F89" i="19"/>
  <c r="F87" i="19"/>
  <c r="F86" i="19"/>
  <c r="F85" i="19"/>
  <c r="F84" i="19"/>
  <c r="F83" i="19"/>
  <c r="F82" i="19"/>
  <c r="F81" i="19"/>
  <c r="F80" i="19"/>
  <c r="F79" i="19"/>
  <c r="F78" i="19"/>
  <c r="F76" i="19"/>
  <c r="C76" i="19"/>
  <c r="B76" i="19"/>
  <c r="F75" i="19"/>
  <c r="C75" i="19"/>
  <c r="B75" i="19"/>
  <c r="F74" i="19"/>
  <c r="C74" i="19"/>
  <c r="B74" i="19"/>
  <c r="F73" i="19"/>
  <c r="C73" i="19"/>
  <c r="B73" i="19"/>
  <c r="F72" i="19"/>
  <c r="C72" i="19"/>
  <c r="B72" i="19"/>
  <c r="F71" i="19"/>
  <c r="C71" i="19"/>
  <c r="B71" i="19"/>
  <c r="F70" i="19"/>
  <c r="C70" i="19"/>
  <c r="B70" i="19"/>
  <c r="F69" i="19"/>
  <c r="C69" i="19"/>
  <c r="B69" i="19"/>
  <c r="F68" i="19"/>
  <c r="C68" i="19"/>
  <c r="B68" i="19"/>
  <c r="F67" i="19"/>
  <c r="C67" i="19"/>
  <c r="B67" i="19"/>
  <c r="F65" i="19"/>
  <c r="C65" i="19"/>
  <c r="B65" i="19"/>
  <c r="F64" i="19"/>
  <c r="C64" i="19"/>
  <c r="B64" i="19"/>
  <c r="F63" i="19"/>
  <c r="C63" i="19"/>
  <c r="B63" i="19"/>
  <c r="F62" i="19"/>
  <c r="C62" i="19"/>
  <c r="B62" i="19"/>
  <c r="F61" i="19"/>
  <c r="C61" i="19"/>
  <c r="B61" i="19"/>
  <c r="F60" i="19"/>
  <c r="C60" i="19"/>
  <c r="B60" i="19"/>
  <c r="F59" i="19"/>
  <c r="C59" i="19"/>
  <c r="B59" i="19"/>
  <c r="F58" i="19"/>
  <c r="C58" i="19"/>
  <c r="B58" i="19"/>
  <c r="F57" i="19"/>
  <c r="C57" i="19"/>
  <c r="B57" i="19"/>
  <c r="F56" i="19"/>
  <c r="C56" i="19"/>
  <c r="B56" i="19"/>
  <c r="F53" i="19"/>
  <c r="C53" i="19"/>
  <c r="B53" i="19"/>
  <c r="F52" i="19"/>
  <c r="C52" i="19"/>
  <c r="B52" i="19"/>
  <c r="F51" i="19"/>
  <c r="C51" i="19"/>
  <c r="B51" i="19"/>
  <c r="F50" i="19"/>
  <c r="C50" i="19"/>
  <c r="B50" i="19"/>
  <c r="F49" i="19"/>
  <c r="C49" i="19"/>
  <c r="B49" i="19"/>
  <c r="F48" i="19"/>
  <c r="C48" i="19"/>
  <c r="B48" i="19"/>
  <c r="F47" i="19"/>
  <c r="C47" i="19"/>
  <c r="B47" i="19"/>
  <c r="F46" i="19"/>
  <c r="F45" i="19"/>
  <c r="C45" i="19"/>
  <c r="B45" i="19"/>
  <c r="F43" i="19"/>
  <c r="C43" i="19"/>
  <c r="B43" i="19"/>
  <c r="F42" i="19"/>
  <c r="C42" i="19"/>
  <c r="B42" i="19"/>
  <c r="F41" i="19"/>
  <c r="C41" i="19"/>
  <c r="B41" i="19"/>
  <c r="F40" i="19"/>
  <c r="C40" i="19"/>
  <c r="B40" i="19"/>
  <c r="F39" i="19"/>
  <c r="C39" i="19"/>
  <c r="B39" i="19"/>
  <c r="F38" i="19"/>
  <c r="C38" i="19"/>
  <c r="B38" i="19"/>
  <c r="F37" i="19"/>
  <c r="C37" i="19"/>
  <c r="B37" i="19"/>
  <c r="F36" i="19"/>
  <c r="C36" i="19"/>
  <c r="B36" i="19"/>
  <c r="F35" i="19"/>
  <c r="C35" i="19"/>
  <c r="B35" i="19"/>
  <c r="F33" i="19"/>
  <c r="C33" i="19"/>
  <c r="B33" i="19"/>
  <c r="F32" i="19"/>
  <c r="C32" i="19"/>
  <c r="B32" i="19"/>
  <c r="F31" i="19"/>
  <c r="C31" i="19"/>
  <c r="B31" i="19"/>
  <c r="F30" i="19"/>
  <c r="C30" i="19"/>
  <c r="B30" i="19"/>
  <c r="F29" i="19"/>
  <c r="C29" i="19"/>
  <c r="B29" i="19"/>
  <c r="F28" i="19"/>
  <c r="C28" i="19"/>
  <c r="B28" i="19"/>
  <c r="F27" i="19"/>
  <c r="C27" i="19"/>
  <c r="B27" i="19"/>
  <c r="F26" i="19"/>
  <c r="C26" i="19"/>
  <c r="B26" i="19"/>
  <c r="F25" i="19"/>
  <c r="C25" i="19"/>
  <c r="B25" i="19"/>
  <c r="F23" i="19"/>
  <c r="C23" i="19"/>
  <c r="B23" i="19"/>
  <c r="F22" i="19"/>
  <c r="C22" i="19"/>
  <c r="B22" i="19"/>
  <c r="F21" i="19"/>
  <c r="C21" i="19"/>
  <c r="B21" i="19"/>
  <c r="F20" i="19"/>
  <c r="C20" i="19"/>
  <c r="B20" i="19"/>
  <c r="F19" i="19"/>
  <c r="C19" i="19"/>
  <c r="B19" i="19"/>
  <c r="F18" i="19"/>
  <c r="C18" i="19"/>
  <c r="B18" i="19"/>
  <c r="F17" i="19"/>
  <c r="C17" i="19"/>
  <c r="B17" i="19"/>
  <c r="F16" i="19"/>
  <c r="C16" i="19"/>
  <c r="B16" i="19"/>
  <c r="F15" i="19"/>
  <c r="C15" i="19"/>
  <c r="B15" i="19"/>
  <c r="F13" i="19"/>
  <c r="C13" i="19"/>
  <c r="B13" i="19"/>
  <c r="F12" i="19"/>
  <c r="C12" i="19"/>
  <c r="B12" i="19"/>
  <c r="F11" i="19"/>
  <c r="C11" i="19"/>
  <c r="B11" i="19"/>
  <c r="F10" i="19"/>
  <c r="C10" i="19"/>
  <c r="B10" i="19"/>
  <c r="F9" i="19"/>
  <c r="C9" i="19"/>
  <c r="B9" i="19"/>
  <c r="F8" i="19"/>
  <c r="C8" i="19"/>
  <c r="B8" i="19"/>
  <c r="F7" i="19"/>
  <c r="C7" i="19"/>
  <c r="B7" i="19"/>
  <c r="F6" i="19"/>
  <c r="C6" i="19"/>
  <c r="B6" i="19"/>
  <c r="F5" i="19"/>
  <c r="C5" i="19"/>
  <c r="B5" i="19"/>
  <c r="F829" i="18"/>
  <c r="B829" i="18"/>
  <c r="F828" i="18"/>
  <c r="B828" i="18"/>
  <c r="F826" i="18"/>
  <c r="B826" i="18"/>
  <c r="F825" i="18"/>
  <c r="B825" i="18"/>
  <c r="F824" i="18"/>
  <c r="B824" i="18"/>
  <c r="F823" i="18"/>
  <c r="B823" i="18"/>
  <c r="F822" i="18"/>
  <c r="B822" i="18"/>
  <c r="F821" i="18"/>
  <c r="B821" i="18"/>
  <c r="F820" i="18"/>
  <c r="B820" i="18"/>
  <c r="F819" i="18"/>
  <c r="B819" i="18"/>
  <c r="F816" i="18"/>
  <c r="F815" i="18" s="1"/>
  <c r="C816" i="18"/>
  <c r="B816" i="18"/>
  <c r="F814" i="18"/>
  <c r="C814" i="18"/>
  <c r="B814" i="18"/>
  <c r="F813" i="18"/>
  <c r="C813" i="18"/>
  <c r="B813" i="18"/>
  <c r="F812" i="18"/>
  <c r="C812" i="18"/>
  <c r="B812" i="18"/>
  <c r="F811" i="18"/>
  <c r="C811" i="18"/>
  <c r="B811" i="18"/>
  <c r="F810" i="18"/>
  <c r="C810" i="18"/>
  <c r="B810" i="18"/>
  <c r="F809" i="18"/>
  <c r="C809" i="18"/>
  <c r="B809" i="18"/>
  <c r="F808" i="18"/>
  <c r="C808" i="18"/>
  <c r="B808" i="18"/>
  <c r="F807" i="18"/>
  <c r="C807" i="18"/>
  <c r="B807" i="18"/>
  <c r="F805" i="18"/>
  <c r="C805" i="18"/>
  <c r="B805" i="18"/>
  <c r="F804" i="18"/>
  <c r="C804" i="18"/>
  <c r="B804" i="18"/>
  <c r="F803" i="18"/>
  <c r="C803" i="18"/>
  <c r="B803" i="18"/>
  <c r="F802" i="18"/>
  <c r="C802" i="18"/>
  <c r="B802" i="18"/>
  <c r="F800" i="18"/>
  <c r="C800" i="18"/>
  <c r="B800" i="18"/>
  <c r="F799" i="18"/>
  <c r="C799" i="18"/>
  <c r="B799" i="18"/>
  <c r="F798" i="18"/>
  <c r="C798" i="18"/>
  <c r="B798" i="18"/>
  <c r="F797" i="18"/>
  <c r="C797" i="18"/>
  <c r="B797" i="18"/>
  <c r="F796" i="18"/>
  <c r="C796" i="18"/>
  <c r="B796" i="18"/>
  <c r="F795" i="18"/>
  <c r="C795" i="18"/>
  <c r="B795" i="18"/>
  <c r="F792" i="18"/>
  <c r="C792" i="18"/>
  <c r="B792" i="18"/>
  <c r="F791" i="18"/>
  <c r="C791" i="18"/>
  <c r="B791" i="18"/>
  <c r="F790" i="18"/>
  <c r="C790" i="18"/>
  <c r="B790" i="18"/>
  <c r="F789" i="18"/>
  <c r="C789" i="18"/>
  <c r="B789" i="18"/>
  <c r="F788" i="18"/>
  <c r="C788" i="18"/>
  <c r="B788" i="18"/>
  <c r="F787" i="18"/>
  <c r="C787" i="18"/>
  <c r="B787" i="18"/>
  <c r="F786" i="18"/>
  <c r="C786" i="18"/>
  <c r="B786" i="18"/>
  <c r="F785" i="18"/>
  <c r="F784" i="18"/>
  <c r="C784" i="18"/>
  <c r="B784" i="18"/>
  <c r="F783" i="18"/>
  <c r="C783" i="18"/>
  <c r="B783" i="18"/>
  <c r="F782" i="18"/>
  <c r="C782" i="18"/>
  <c r="B782" i="18"/>
  <c r="F781" i="18"/>
  <c r="C781" i="18"/>
  <c r="B781" i="18"/>
  <c r="F780" i="18"/>
  <c r="C780" i="18"/>
  <c r="B780" i="18"/>
  <c r="F779" i="18"/>
  <c r="C779" i="18"/>
  <c r="B779" i="18"/>
  <c r="F778" i="18"/>
  <c r="C778" i="18"/>
  <c r="B778" i="18"/>
  <c r="F777" i="18"/>
  <c r="C777" i="18"/>
  <c r="B777" i="18"/>
  <c r="F776" i="18"/>
  <c r="C776" i="18"/>
  <c r="B776" i="18"/>
  <c r="F775" i="18"/>
  <c r="C775" i="18"/>
  <c r="B775" i="18"/>
  <c r="F773" i="18"/>
  <c r="C773" i="18"/>
  <c r="B773" i="18"/>
  <c r="F772" i="18"/>
  <c r="C772" i="18"/>
  <c r="B772" i="18"/>
  <c r="F771" i="18"/>
  <c r="C771" i="18"/>
  <c r="B771" i="18"/>
  <c r="F770" i="18"/>
  <c r="C770" i="18"/>
  <c r="B770" i="18"/>
  <c r="F769" i="18"/>
  <c r="C769" i="18"/>
  <c r="B769" i="18"/>
  <c r="F768" i="18"/>
  <c r="C768" i="18"/>
  <c r="B768" i="18"/>
  <c r="F767" i="18"/>
  <c r="C767" i="18"/>
  <c r="B767" i="18"/>
  <c r="F766" i="18"/>
  <c r="C766" i="18"/>
  <c r="B766" i="18"/>
  <c r="F763" i="18"/>
  <c r="C763" i="18"/>
  <c r="B763" i="18"/>
  <c r="F762" i="18"/>
  <c r="C762" i="18"/>
  <c r="B762" i="18"/>
  <c r="F760" i="18"/>
  <c r="C760" i="18"/>
  <c r="B760" i="18"/>
  <c r="F759" i="18"/>
  <c r="C759" i="18"/>
  <c r="B759" i="18"/>
  <c r="F758" i="18"/>
  <c r="C758" i="18"/>
  <c r="B758" i="18"/>
  <c r="F757" i="18"/>
  <c r="C757" i="18"/>
  <c r="B757" i="18"/>
  <c r="F756" i="18"/>
  <c r="C756" i="18"/>
  <c r="B756" i="18"/>
  <c r="F754" i="18"/>
  <c r="C754" i="18"/>
  <c r="B754" i="18"/>
  <c r="F753" i="18"/>
  <c r="C753" i="18"/>
  <c r="B753" i="18"/>
  <c r="F752" i="18"/>
  <c r="C752" i="18"/>
  <c r="B752" i="18"/>
  <c r="F751" i="18"/>
  <c r="C751" i="18"/>
  <c r="B751" i="18"/>
  <c r="F750" i="18"/>
  <c r="C750" i="18"/>
  <c r="B750" i="18"/>
  <c r="F749" i="18"/>
  <c r="C749" i="18"/>
  <c r="B749" i="18"/>
  <c r="F748" i="18"/>
  <c r="C748" i="18"/>
  <c r="B748" i="18"/>
  <c r="F747" i="18"/>
  <c r="C747" i="18"/>
  <c r="B747" i="18"/>
  <c r="F746" i="18"/>
  <c r="C746" i="18"/>
  <c r="B746" i="18"/>
  <c r="F745" i="18"/>
  <c r="C745" i="18"/>
  <c r="B745" i="18"/>
  <c r="F744" i="18"/>
  <c r="C744" i="18"/>
  <c r="B744" i="18"/>
  <c r="F743" i="18"/>
  <c r="C743" i="18"/>
  <c r="B743" i="18"/>
  <c r="F742" i="18"/>
  <c r="C742" i="18"/>
  <c r="B742" i="18"/>
  <c r="F741" i="18"/>
  <c r="C741" i="18"/>
  <c r="B741" i="18"/>
  <c r="F740" i="18"/>
  <c r="C740" i="18"/>
  <c r="B740" i="18"/>
  <c r="F739" i="18"/>
  <c r="C739" i="18"/>
  <c r="B739" i="18"/>
  <c r="F738" i="18"/>
  <c r="C738" i="18"/>
  <c r="B738" i="18"/>
  <c r="F737" i="18"/>
  <c r="C737" i="18"/>
  <c r="B737" i="18"/>
  <c r="F735" i="18"/>
  <c r="C735" i="18"/>
  <c r="B735" i="18"/>
  <c r="F734" i="18"/>
  <c r="C734" i="18"/>
  <c r="B734" i="18"/>
  <c r="F733" i="18"/>
  <c r="C733" i="18"/>
  <c r="B733" i="18"/>
  <c r="F732" i="18"/>
  <c r="C732" i="18"/>
  <c r="B732" i="18"/>
  <c r="F731" i="18"/>
  <c r="C731" i="18"/>
  <c r="B731" i="18"/>
  <c r="F730" i="18"/>
  <c r="C730" i="18"/>
  <c r="B730" i="18"/>
  <c r="F729" i="18"/>
  <c r="C729" i="18"/>
  <c r="B729" i="18"/>
  <c r="F728" i="18"/>
  <c r="C728" i="18"/>
  <c r="B728" i="18"/>
  <c r="F727" i="18"/>
  <c r="C727" i="18"/>
  <c r="B727" i="18"/>
  <c r="F726" i="18"/>
  <c r="C726" i="18"/>
  <c r="B726" i="18"/>
  <c r="F725" i="18"/>
  <c r="C725" i="18"/>
  <c r="B725" i="18"/>
  <c r="F724" i="18"/>
  <c r="C724" i="18"/>
  <c r="B724" i="18"/>
  <c r="F723" i="18"/>
  <c r="C723" i="18"/>
  <c r="B723" i="18"/>
  <c r="F722" i="18"/>
  <c r="C722" i="18"/>
  <c r="B722" i="18"/>
  <c r="F721" i="18"/>
  <c r="C721" i="18"/>
  <c r="B721" i="18"/>
  <c r="F720" i="18"/>
  <c r="C720" i="18"/>
  <c r="B720" i="18"/>
  <c r="F719" i="18"/>
  <c r="C719" i="18"/>
  <c r="B719" i="18"/>
  <c r="F718" i="18"/>
  <c r="C718" i="18"/>
  <c r="B718" i="18"/>
  <c r="F717" i="18"/>
  <c r="C717" i="18"/>
  <c r="B717" i="18"/>
  <c r="F715" i="18"/>
  <c r="C715" i="18"/>
  <c r="B715" i="18"/>
  <c r="F714" i="18"/>
  <c r="C714" i="18"/>
  <c r="B714" i="18"/>
  <c r="F713" i="18"/>
  <c r="C713" i="18"/>
  <c r="B713" i="18"/>
  <c r="F712" i="18"/>
  <c r="C712" i="18"/>
  <c r="B712" i="18"/>
  <c r="F711" i="18"/>
  <c r="C711" i="18"/>
  <c r="B711" i="18"/>
  <c r="F710" i="18"/>
  <c r="C710" i="18"/>
  <c r="B710" i="18"/>
  <c r="F709" i="18"/>
  <c r="C709" i="18"/>
  <c r="B709" i="18"/>
  <c r="F708" i="18"/>
  <c r="C708" i="18"/>
  <c r="B708" i="18"/>
  <c r="F707" i="18"/>
  <c r="C707" i="18"/>
  <c r="B707" i="18"/>
  <c r="F705" i="18"/>
  <c r="C705" i="18"/>
  <c r="B705" i="18"/>
  <c r="F704" i="18"/>
  <c r="C704" i="18"/>
  <c r="B704" i="18"/>
  <c r="F703" i="18"/>
  <c r="C703" i="18"/>
  <c r="B703" i="18"/>
  <c r="F702" i="18"/>
  <c r="C702" i="18"/>
  <c r="B702" i="18"/>
  <c r="F701" i="18"/>
  <c r="C701" i="18"/>
  <c r="B701" i="18"/>
  <c r="F700" i="18"/>
  <c r="C700" i="18"/>
  <c r="B700" i="18"/>
  <c r="F699" i="18"/>
  <c r="C699" i="18"/>
  <c r="B699" i="18"/>
  <c r="F698" i="18"/>
  <c r="C698" i="18"/>
  <c r="B698" i="18"/>
  <c r="F697" i="18"/>
  <c r="C697" i="18"/>
  <c r="B697" i="18"/>
  <c r="F696" i="18"/>
  <c r="C696" i="18"/>
  <c r="B696" i="18"/>
  <c r="F695" i="18"/>
  <c r="C695" i="18"/>
  <c r="B695" i="18"/>
  <c r="F694" i="18"/>
  <c r="C694" i="18"/>
  <c r="B694" i="18"/>
  <c r="F693" i="18"/>
  <c r="C693" i="18"/>
  <c r="B693" i="18"/>
  <c r="F691" i="18"/>
  <c r="C691" i="18"/>
  <c r="B691" i="18"/>
  <c r="F690" i="18"/>
  <c r="C690" i="18"/>
  <c r="B690" i="18"/>
  <c r="F689" i="18"/>
  <c r="C689" i="18"/>
  <c r="B689" i="18"/>
  <c r="F687" i="18"/>
  <c r="C687" i="18"/>
  <c r="B687" i="18"/>
  <c r="F686" i="18"/>
  <c r="C686" i="18"/>
  <c r="B686" i="18"/>
  <c r="F685" i="18"/>
  <c r="C685" i="18"/>
  <c r="B685" i="18"/>
  <c r="F684" i="18"/>
  <c r="C684" i="18"/>
  <c r="B684" i="18"/>
  <c r="F683" i="18"/>
  <c r="C683" i="18"/>
  <c r="B683" i="18"/>
  <c r="F682" i="18"/>
  <c r="C682" i="18"/>
  <c r="B682" i="18"/>
  <c r="F681" i="18"/>
  <c r="C681" i="18"/>
  <c r="B681" i="18"/>
  <c r="F680" i="18"/>
  <c r="C680" i="18"/>
  <c r="B680" i="18"/>
  <c r="F679" i="18"/>
  <c r="C679" i="18"/>
  <c r="B679" i="18"/>
  <c r="F678" i="18"/>
  <c r="C678" i="18"/>
  <c r="B678" i="18"/>
  <c r="F677" i="18"/>
  <c r="C677" i="18"/>
  <c r="B677" i="18"/>
  <c r="F676" i="18"/>
  <c r="C676" i="18"/>
  <c r="B676" i="18"/>
  <c r="F675" i="18"/>
  <c r="C675" i="18"/>
  <c r="B675" i="18"/>
  <c r="F672" i="18"/>
  <c r="C672" i="18"/>
  <c r="B672" i="18"/>
  <c r="F671" i="18"/>
  <c r="C671" i="18"/>
  <c r="B671" i="18"/>
  <c r="F670" i="18"/>
  <c r="C670" i="18"/>
  <c r="B670" i="18"/>
  <c r="F668" i="18"/>
  <c r="C668" i="18"/>
  <c r="B668" i="18"/>
  <c r="F667" i="18"/>
  <c r="C667" i="18"/>
  <c r="B667" i="18"/>
  <c r="F665" i="18"/>
  <c r="C665" i="18"/>
  <c r="B665" i="18"/>
  <c r="F664" i="18"/>
  <c r="C664" i="18"/>
  <c r="B664" i="18"/>
  <c r="F663" i="18"/>
  <c r="C663" i="18"/>
  <c r="B663" i="18"/>
  <c r="F660" i="18"/>
  <c r="F659" i="18"/>
  <c r="F658" i="18"/>
  <c r="F657" i="18"/>
  <c r="F656" i="18"/>
  <c r="F654" i="18"/>
  <c r="F653" i="18"/>
  <c r="F652" i="18"/>
  <c r="F651" i="18"/>
  <c r="F650" i="18"/>
  <c r="F648" i="18"/>
  <c r="F647" i="18"/>
  <c r="F646" i="18"/>
  <c r="F645" i="18"/>
  <c r="F644" i="18"/>
  <c r="F643" i="18"/>
  <c r="F642" i="18"/>
  <c r="F641" i="18"/>
  <c r="F639" i="18"/>
  <c r="F638" i="18"/>
  <c r="F637" i="18"/>
  <c r="F635" i="18"/>
  <c r="F634" i="18"/>
  <c r="F633" i="18"/>
  <c r="F632" i="18"/>
  <c r="F631" i="18"/>
  <c r="F630" i="18"/>
  <c r="F629" i="18"/>
  <c r="F628" i="18"/>
  <c r="F627" i="18"/>
  <c r="F625" i="18"/>
  <c r="F624" i="18"/>
  <c r="F623" i="18"/>
  <c r="F621" i="18"/>
  <c r="F620" i="18"/>
  <c r="F619" i="18"/>
  <c r="F618" i="18"/>
  <c r="F617" i="18"/>
  <c r="F616" i="18"/>
  <c r="F615" i="18"/>
  <c r="F614" i="18"/>
  <c r="F613" i="18"/>
  <c r="F612" i="18"/>
  <c r="F611" i="18"/>
  <c r="F610" i="18"/>
  <c r="F609" i="18"/>
  <c r="F608" i="18"/>
  <c r="F607" i="18"/>
  <c r="F606" i="18"/>
  <c r="F605" i="18"/>
  <c r="F604" i="18"/>
  <c r="F603" i="18"/>
  <c r="F602" i="18"/>
  <c r="F601" i="18"/>
  <c r="F600" i="18"/>
  <c r="F599" i="18"/>
  <c r="F598" i="18"/>
  <c r="F597" i="18"/>
  <c r="F596" i="18"/>
  <c r="F595" i="18"/>
  <c r="F594" i="18"/>
  <c r="F593" i="18"/>
  <c r="F592" i="18"/>
  <c r="F591" i="18"/>
  <c r="F590" i="18"/>
  <c r="F589" i="18"/>
  <c r="F588" i="18"/>
  <c r="F587" i="18"/>
  <c r="F586" i="18"/>
  <c r="F585" i="18"/>
  <c r="F584" i="18"/>
  <c r="F583" i="18"/>
  <c r="F582" i="18"/>
  <c r="F581" i="18"/>
  <c r="F578" i="18"/>
  <c r="C578" i="18"/>
  <c r="B578" i="18"/>
  <c r="F577" i="18"/>
  <c r="C577" i="18"/>
  <c r="B577" i="18"/>
  <c r="F576" i="18"/>
  <c r="C576" i="18"/>
  <c r="B576" i="18"/>
  <c r="F575" i="18"/>
  <c r="C575" i="18"/>
  <c r="B575" i="18"/>
  <c r="F574" i="18"/>
  <c r="C574" i="18"/>
  <c r="B574" i="18"/>
  <c r="F573" i="18"/>
  <c r="C573" i="18"/>
  <c r="B573" i="18"/>
  <c r="F572" i="18"/>
  <c r="C572" i="18"/>
  <c r="B572" i="18"/>
  <c r="F571" i="18"/>
  <c r="C571" i="18"/>
  <c r="B571" i="18"/>
  <c r="F570" i="18"/>
  <c r="C570" i="18"/>
  <c r="B570" i="18"/>
  <c r="F569" i="18"/>
  <c r="C569" i="18"/>
  <c r="B569" i="18"/>
  <c r="F568" i="18"/>
  <c r="C568" i="18"/>
  <c r="B568" i="18"/>
  <c r="F567" i="18"/>
  <c r="C567" i="18"/>
  <c r="B567" i="18"/>
  <c r="F566" i="18"/>
  <c r="C566" i="18"/>
  <c r="B566" i="18"/>
  <c r="F564" i="18"/>
  <c r="C564" i="18"/>
  <c r="B564" i="18"/>
  <c r="F563" i="18"/>
  <c r="C563" i="18"/>
  <c r="B563" i="18"/>
  <c r="F562" i="18"/>
  <c r="C562" i="18"/>
  <c r="B562" i="18"/>
  <c r="F561" i="18"/>
  <c r="C561" i="18"/>
  <c r="B561" i="18"/>
  <c r="F560" i="18"/>
  <c r="C560" i="18"/>
  <c r="B560" i="18"/>
  <c r="F559" i="18"/>
  <c r="C559" i="18"/>
  <c r="B559" i="18"/>
  <c r="F558" i="18"/>
  <c r="C558" i="18"/>
  <c r="B558" i="18"/>
  <c r="F557" i="18"/>
  <c r="C557" i="18"/>
  <c r="B557" i="18"/>
  <c r="F556" i="18"/>
  <c r="C556" i="18"/>
  <c r="B556" i="18"/>
  <c r="F555" i="18"/>
  <c r="C555" i="18"/>
  <c r="B555" i="18"/>
  <c r="F554" i="18"/>
  <c r="C554" i="18"/>
  <c r="B554" i="18"/>
  <c r="F553" i="18"/>
  <c r="C553" i="18"/>
  <c r="B553" i="18"/>
  <c r="F552" i="18"/>
  <c r="C552" i="18"/>
  <c r="B552" i="18"/>
  <c r="F551" i="18"/>
  <c r="C551" i="18"/>
  <c r="B551" i="18"/>
  <c r="F550" i="18"/>
  <c r="C550" i="18"/>
  <c r="B550" i="18"/>
  <c r="F549" i="18"/>
  <c r="C549" i="18"/>
  <c r="B549" i="18"/>
  <c r="F548" i="18"/>
  <c r="C548" i="18"/>
  <c r="B548" i="18"/>
  <c r="F547" i="18"/>
  <c r="C547" i="18"/>
  <c r="B547" i="18"/>
  <c r="F546" i="18"/>
  <c r="C546" i="18"/>
  <c r="B546" i="18"/>
  <c r="F545" i="18"/>
  <c r="C545" i="18"/>
  <c r="B545" i="18"/>
  <c r="F543" i="18"/>
  <c r="C543" i="18"/>
  <c r="B543" i="18"/>
  <c r="F542" i="18"/>
  <c r="C542" i="18"/>
  <c r="B542" i="18"/>
  <c r="F541" i="18"/>
  <c r="C541" i="18"/>
  <c r="B541" i="18"/>
  <c r="F540" i="18"/>
  <c r="C540" i="18"/>
  <c r="B540" i="18"/>
  <c r="F539" i="18"/>
  <c r="C539" i="18"/>
  <c r="B539" i="18"/>
  <c r="F538" i="18"/>
  <c r="C538" i="18"/>
  <c r="B538" i="18"/>
  <c r="F536" i="18"/>
  <c r="C536" i="18"/>
  <c r="B536" i="18"/>
  <c r="F535" i="18"/>
  <c r="C535" i="18"/>
  <c r="B535" i="18"/>
  <c r="F534" i="18"/>
  <c r="C534" i="18"/>
  <c r="B534" i="18"/>
  <c r="F533" i="18"/>
  <c r="C533" i="18"/>
  <c r="B533" i="18"/>
  <c r="F532" i="18"/>
  <c r="C532" i="18"/>
  <c r="B532" i="18"/>
  <c r="F531" i="18"/>
  <c r="C531" i="18"/>
  <c r="B531" i="18"/>
  <c r="F529" i="18"/>
  <c r="C529" i="18"/>
  <c r="B529" i="18"/>
  <c r="F528" i="18"/>
  <c r="C528" i="18"/>
  <c r="B528" i="18"/>
  <c r="F527" i="18"/>
  <c r="C527" i="18"/>
  <c r="B527" i="18"/>
  <c r="F526" i="18"/>
  <c r="C526" i="18"/>
  <c r="B526" i="18"/>
  <c r="F525" i="18"/>
  <c r="C525" i="18"/>
  <c r="B525" i="18"/>
  <c r="F524" i="18"/>
  <c r="C524" i="18"/>
  <c r="B524" i="18"/>
  <c r="F523" i="18"/>
  <c r="C523" i="18"/>
  <c r="B523" i="18"/>
  <c r="F522" i="18"/>
  <c r="C522" i="18"/>
  <c r="B522" i="18"/>
  <c r="F521" i="18"/>
  <c r="C521" i="18"/>
  <c r="B521" i="18"/>
  <c r="F520" i="18"/>
  <c r="C520" i="18"/>
  <c r="B520" i="18"/>
  <c r="F519" i="18"/>
  <c r="C519" i="18"/>
  <c r="B519" i="18"/>
  <c r="F518" i="18"/>
  <c r="C518" i="18"/>
  <c r="B518" i="18"/>
  <c r="F517" i="18"/>
  <c r="C517" i="18"/>
  <c r="B517" i="18"/>
  <c r="F516" i="18"/>
  <c r="C516" i="18"/>
  <c r="B516" i="18"/>
  <c r="F515" i="18"/>
  <c r="C515" i="18"/>
  <c r="B515" i="18"/>
  <c r="F514" i="18"/>
  <c r="C514" i="18"/>
  <c r="B514" i="18"/>
  <c r="F513" i="18"/>
  <c r="C513" i="18"/>
  <c r="B513" i="18"/>
  <c r="F511" i="18"/>
  <c r="C511" i="18"/>
  <c r="B511" i="18"/>
  <c r="F510" i="18"/>
  <c r="C510" i="18"/>
  <c r="B510" i="18"/>
  <c r="F509" i="18"/>
  <c r="C509" i="18"/>
  <c r="B509" i="18"/>
  <c r="F508" i="18"/>
  <c r="C508" i="18"/>
  <c r="B508" i="18"/>
  <c r="F507" i="18"/>
  <c r="C507" i="18"/>
  <c r="B507" i="18"/>
  <c r="F506" i="18"/>
  <c r="C506" i="18"/>
  <c r="B506" i="18"/>
  <c r="F505" i="18"/>
  <c r="C505" i="18"/>
  <c r="B505" i="18"/>
  <c r="F504" i="18"/>
  <c r="C504" i="18"/>
  <c r="B504" i="18"/>
  <c r="F503" i="18"/>
  <c r="C503" i="18"/>
  <c r="B503" i="18"/>
  <c r="F502" i="18"/>
  <c r="C502" i="18"/>
  <c r="B502" i="18"/>
  <c r="F501" i="18"/>
  <c r="C501" i="18"/>
  <c r="B501" i="18"/>
  <c r="F500" i="18"/>
  <c r="C500" i="18"/>
  <c r="B500" i="18"/>
  <c r="F499" i="18"/>
  <c r="C499" i="18"/>
  <c r="B499" i="18"/>
  <c r="F498" i="18"/>
  <c r="C498" i="18"/>
  <c r="B498" i="18"/>
  <c r="F497" i="18"/>
  <c r="C497" i="18"/>
  <c r="B497" i="18"/>
  <c r="F496" i="18"/>
  <c r="C496" i="18"/>
  <c r="B496" i="18"/>
  <c r="F495" i="18"/>
  <c r="C495" i="18"/>
  <c r="B495" i="18"/>
  <c r="F494" i="18"/>
  <c r="C494" i="18"/>
  <c r="B494" i="18"/>
  <c r="F492" i="18"/>
  <c r="C492" i="18"/>
  <c r="B492" i="18"/>
  <c r="F491" i="18"/>
  <c r="C491" i="18"/>
  <c r="B491" i="18"/>
  <c r="F490" i="18"/>
  <c r="C490" i="18"/>
  <c r="B490" i="18"/>
  <c r="F489" i="18"/>
  <c r="C489" i="18"/>
  <c r="B489" i="18"/>
  <c r="F486" i="18"/>
  <c r="F485" i="18"/>
  <c r="F484" i="18"/>
  <c r="F483" i="18"/>
  <c r="F482" i="18"/>
  <c r="F481" i="18"/>
  <c r="F480" i="18"/>
  <c r="F479" i="18"/>
  <c r="F478" i="18"/>
  <c r="F477" i="18"/>
  <c r="F475" i="18"/>
  <c r="F474" i="18"/>
  <c r="F473" i="18"/>
  <c r="F472" i="18"/>
  <c r="F471" i="18"/>
  <c r="F470" i="18"/>
  <c r="F469" i="18"/>
  <c r="F468" i="18"/>
  <c r="F467" i="18"/>
  <c r="F466" i="18"/>
  <c r="F464" i="18"/>
  <c r="F463" i="18"/>
  <c r="F462" i="18"/>
  <c r="F460" i="18"/>
  <c r="C460" i="18"/>
  <c r="B460" i="18"/>
  <c r="F459" i="18"/>
  <c r="C459" i="18"/>
  <c r="B459" i="18"/>
  <c r="F458" i="18"/>
  <c r="C458" i="18"/>
  <c r="B458" i="18"/>
  <c r="F457" i="18"/>
  <c r="C457" i="18"/>
  <c r="B457" i="18"/>
  <c r="F456" i="18"/>
  <c r="C456" i="18"/>
  <c r="B456" i="18"/>
  <c r="F455" i="18"/>
  <c r="C455" i="18"/>
  <c r="B455" i="18"/>
  <c r="F454" i="18"/>
  <c r="C454" i="18"/>
  <c r="B454" i="18"/>
  <c r="F453" i="18"/>
  <c r="C453" i="18"/>
  <c r="B453" i="18"/>
  <c r="F452" i="18"/>
  <c r="C452" i="18"/>
  <c r="B452" i="18"/>
  <c r="F451" i="18"/>
  <c r="C451" i="18"/>
  <c r="B451" i="18"/>
  <c r="F449" i="18"/>
  <c r="C449" i="18"/>
  <c r="B449" i="18"/>
  <c r="F448" i="18"/>
  <c r="C448" i="18"/>
  <c r="B448" i="18"/>
  <c r="F447" i="18"/>
  <c r="C447" i="18"/>
  <c r="B447" i="18"/>
  <c r="F446" i="18"/>
  <c r="C446" i="18"/>
  <c r="B446" i="18"/>
  <c r="F445" i="18"/>
  <c r="C445" i="18"/>
  <c r="B445" i="18"/>
  <c r="F444" i="18"/>
  <c r="C444" i="18"/>
  <c r="B444" i="18"/>
  <c r="F443" i="18"/>
  <c r="C443" i="18"/>
  <c r="B443" i="18"/>
  <c r="F442" i="18"/>
  <c r="C442" i="18"/>
  <c r="B442" i="18"/>
  <c r="F441" i="18"/>
  <c r="C441" i="18"/>
  <c r="B441" i="18"/>
  <c r="F440" i="18"/>
  <c r="C440" i="18"/>
  <c r="B440" i="18"/>
  <c r="F437" i="18"/>
  <c r="F436" i="18"/>
  <c r="F435" i="18"/>
  <c r="F434" i="18"/>
  <c r="F433" i="18"/>
  <c r="F432" i="18"/>
  <c r="F431" i="18"/>
  <c r="F430" i="18"/>
  <c r="F429" i="18"/>
  <c r="F426" i="18"/>
  <c r="C426" i="18"/>
  <c r="B426" i="18"/>
  <c r="F425" i="18"/>
  <c r="C425" i="18"/>
  <c r="B425" i="18"/>
  <c r="F424" i="18"/>
  <c r="C424" i="18"/>
  <c r="B424" i="18"/>
  <c r="F423" i="18"/>
  <c r="C423" i="18"/>
  <c r="B423" i="18"/>
  <c r="F422" i="18"/>
  <c r="C422" i="18"/>
  <c r="B422" i="18"/>
  <c r="F421" i="18"/>
  <c r="C421" i="18"/>
  <c r="B421" i="18"/>
  <c r="F418" i="18"/>
  <c r="C418" i="18"/>
  <c r="B418" i="18"/>
  <c r="F417" i="18"/>
  <c r="C417" i="18"/>
  <c r="B417" i="18"/>
  <c r="F415" i="18"/>
  <c r="C415" i="18"/>
  <c r="B415" i="18"/>
  <c r="F414" i="18"/>
  <c r="C414" i="18"/>
  <c r="B414" i="18"/>
  <c r="F413" i="18"/>
  <c r="C413" i="18"/>
  <c r="B413" i="18"/>
  <c r="F412" i="18"/>
  <c r="C412" i="18"/>
  <c r="B412" i="18"/>
  <c r="F411" i="18"/>
  <c r="C411" i="18"/>
  <c r="B411" i="18"/>
  <c r="F410" i="18"/>
  <c r="C410" i="18"/>
  <c r="B410" i="18"/>
  <c r="F409" i="18"/>
  <c r="C409" i="18"/>
  <c r="B409" i="18"/>
  <c r="F408" i="18"/>
  <c r="C408" i="18"/>
  <c r="B408" i="18"/>
  <c r="F407" i="18"/>
  <c r="C407" i="18"/>
  <c r="B407" i="18"/>
  <c r="F406" i="18"/>
  <c r="C406" i="18"/>
  <c r="B406" i="18"/>
  <c r="F404" i="18"/>
  <c r="F403" i="18"/>
  <c r="F402" i="18"/>
  <c r="F401" i="18"/>
  <c r="F400" i="18"/>
  <c r="F399" i="18"/>
  <c r="F398" i="18"/>
  <c r="F397" i="18"/>
  <c r="F396" i="18"/>
  <c r="F395" i="18"/>
  <c r="F394" i="18"/>
  <c r="F393" i="18"/>
  <c r="F392" i="18"/>
  <c r="F391" i="18"/>
  <c r="F389" i="18"/>
  <c r="F388" i="18"/>
  <c r="F387" i="18"/>
  <c r="F386" i="18"/>
  <c r="F385" i="18"/>
  <c r="F384" i="18"/>
  <c r="F383" i="18"/>
  <c r="F382" i="18"/>
  <c r="F381" i="18"/>
  <c r="F380" i="18"/>
  <c r="F379" i="18"/>
  <c r="F378" i="18"/>
  <c r="F377" i="18"/>
  <c r="F376" i="18"/>
  <c r="F374" i="18"/>
  <c r="C374" i="18"/>
  <c r="B374" i="18"/>
  <c r="F373" i="18"/>
  <c r="C373" i="18"/>
  <c r="B373" i="18"/>
  <c r="F372" i="18"/>
  <c r="C372" i="18"/>
  <c r="B372" i="18"/>
  <c r="F371" i="18"/>
  <c r="C371" i="18"/>
  <c r="B371" i="18"/>
  <c r="F370" i="18"/>
  <c r="C370" i="18"/>
  <c r="B370" i="18"/>
  <c r="F369" i="18"/>
  <c r="C369" i="18"/>
  <c r="B369" i="18"/>
  <c r="F368" i="18"/>
  <c r="C368" i="18"/>
  <c r="B368" i="18"/>
  <c r="F366" i="18"/>
  <c r="C366" i="18"/>
  <c r="B366" i="18"/>
  <c r="F365" i="18"/>
  <c r="C365" i="18"/>
  <c r="B365" i="18"/>
  <c r="F364" i="18"/>
  <c r="C364" i="18"/>
  <c r="B364" i="18"/>
  <c r="F363" i="18"/>
  <c r="C363" i="18"/>
  <c r="B363" i="18"/>
  <c r="F362" i="18"/>
  <c r="C362" i="18"/>
  <c r="B362" i="18"/>
  <c r="F361" i="18"/>
  <c r="C361" i="18"/>
  <c r="B361" i="18"/>
  <c r="F360" i="18"/>
  <c r="C360" i="18"/>
  <c r="B360" i="18"/>
  <c r="F359" i="18"/>
  <c r="C359" i="18"/>
  <c r="B359" i="18"/>
  <c r="F358" i="18"/>
  <c r="C358" i="18"/>
  <c r="B358" i="18"/>
  <c r="F357" i="18"/>
  <c r="C357" i="18"/>
  <c r="B357" i="18"/>
  <c r="F356" i="18"/>
  <c r="C356" i="18"/>
  <c r="B356" i="18"/>
  <c r="F355" i="18"/>
  <c r="C355" i="18"/>
  <c r="B355" i="18"/>
  <c r="F354" i="18"/>
  <c r="C354" i="18"/>
  <c r="B354" i="18"/>
  <c r="F353" i="18"/>
  <c r="C353" i="18"/>
  <c r="B353" i="18"/>
  <c r="F352" i="18"/>
  <c r="C352" i="18"/>
  <c r="B352" i="18"/>
  <c r="F351" i="18"/>
  <c r="C351" i="18"/>
  <c r="B351" i="18"/>
  <c r="F350" i="18"/>
  <c r="C350" i="18"/>
  <c r="B350" i="18"/>
  <c r="F349" i="18"/>
  <c r="C349" i="18"/>
  <c r="B349" i="18"/>
  <c r="F348" i="18"/>
  <c r="C348" i="18"/>
  <c r="B348" i="18"/>
  <c r="F347" i="18"/>
  <c r="C347" i="18"/>
  <c r="B347" i="18"/>
  <c r="F346" i="18"/>
  <c r="C346" i="18"/>
  <c r="B346" i="18"/>
  <c r="F345" i="18"/>
  <c r="C345" i="18"/>
  <c r="B345" i="18"/>
  <c r="F344" i="18"/>
  <c r="C344" i="18"/>
  <c r="B344" i="18"/>
  <c r="F343" i="18"/>
  <c r="C343" i="18"/>
  <c r="B343" i="18"/>
  <c r="F342" i="18"/>
  <c r="C342" i="18"/>
  <c r="B342" i="18"/>
  <c r="F341" i="18"/>
  <c r="C341" i="18"/>
  <c r="B341" i="18"/>
  <c r="F340" i="18"/>
  <c r="C340" i="18"/>
  <c r="B340" i="18"/>
  <c r="F338" i="18"/>
  <c r="C338" i="18"/>
  <c r="B338" i="18"/>
  <c r="F337" i="18"/>
  <c r="C337" i="18"/>
  <c r="B337" i="18"/>
  <c r="F336" i="18"/>
  <c r="C336" i="18"/>
  <c r="B336" i="18"/>
  <c r="F335" i="18"/>
  <c r="C335" i="18"/>
  <c r="B335" i="18"/>
  <c r="F334" i="18"/>
  <c r="C334" i="18"/>
  <c r="B334" i="18"/>
  <c r="F333" i="18"/>
  <c r="C333" i="18"/>
  <c r="B333" i="18"/>
  <c r="F332" i="18"/>
  <c r="C332" i="18"/>
  <c r="B332" i="18"/>
  <c r="F331" i="18"/>
  <c r="C331" i="18"/>
  <c r="B331" i="18"/>
  <c r="F330" i="18"/>
  <c r="C330" i="18"/>
  <c r="B330" i="18"/>
  <c r="F329" i="18"/>
  <c r="C329" i="18"/>
  <c r="B329" i="18"/>
  <c r="F328" i="18"/>
  <c r="C328" i="18"/>
  <c r="B328" i="18"/>
  <c r="F326" i="18"/>
  <c r="C326" i="18"/>
  <c r="B326" i="18"/>
  <c r="F325" i="18"/>
  <c r="C325" i="18"/>
  <c r="B325" i="18"/>
  <c r="F324" i="18"/>
  <c r="C324" i="18"/>
  <c r="B324" i="18"/>
  <c r="F323" i="18"/>
  <c r="C323" i="18"/>
  <c r="B323" i="18"/>
  <c r="F322" i="18"/>
  <c r="C322" i="18"/>
  <c r="B322" i="18"/>
  <c r="F321" i="18"/>
  <c r="C321" i="18"/>
  <c r="B321" i="18"/>
  <c r="F320" i="18"/>
  <c r="C320" i="18"/>
  <c r="B320" i="18"/>
  <c r="F319" i="18"/>
  <c r="C319" i="18"/>
  <c r="B319" i="18"/>
  <c r="F318" i="18"/>
  <c r="C318" i="18"/>
  <c r="B318" i="18"/>
  <c r="F317" i="18"/>
  <c r="C317" i="18"/>
  <c r="B317" i="18"/>
  <c r="F316" i="18"/>
  <c r="C316" i="18"/>
  <c r="B316" i="18"/>
  <c r="F315" i="18"/>
  <c r="C315" i="18"/>
  <c r="B315" i="18"/>
  <c r="F314" i="18"/>
  <c r="C314" i="18"/>
  <c r="B314" i="18"/>
  <c r="F313" i="18"/>
  <c r="C313" i="18"/>
  <c r="B313" i="18"/>
  <c r="F312" i="18"/>
  <c r="C312" i="18"/>
  <c r="B312" i="18"/>
  <c r="F311" i="18"/>
  <c r="C311" i="18"/>
  <c r="B311" i="18"/>
  <c r="F310" i="18"/>
  <c r="C310" i="18"/>
  <c r="B310" i="18"/>
  <c r="F308" i="18"/>
  <c r="C308" i="18"/>
  <c r="B308" i="18"/>
  <c r="F307" i="18"/>
  <c r="C307" i="18"/>
  <c r="B307" i="18"/>
  <c r="F306" i="18"/>
  <c r="C306" i="18"/>
  <c r="B306" i="18"/>
  <c r="F305" i="18"/>
  <c r="C305" i="18"/>
  <c r="B305" i="18"/>
  <c r="F304" i="18"/>
  <c r="C304" i="18"/>
  <c r="B304" i="18"/>
  <c r="F303" i="18"/>
  <c r="C303" i="18"/>
  <c r="B303" i="18"/>
  <c r="F302" i="18"/>
  <c r="C302" i="18"/>
  <c r="B302" i="18"/>
  <c r="F301" i="18"/>
  <c r="C301" i="18"/>
  <c r="B301" i="18"/>
  <c r="F300" i="18"/>
  <c r="C300" i="18"/>
  <c r="B300" i="18"/>
  <c r="F299" i="18"/>
  <c r="C299" i="18"/>
  <c r="B299" i="18"/>
  <c r="F298" i="18"/>
  <c r="C298" i="18"/>
  <c r="B298" i="18"/>
  <c r="F297" i="18"/>
  <c r="C297" i="18"/>
  <c r="B297" i="18"/>
  <c r="F295" i="18"/>
  <c r="F294" i="18"/>
  <c r="F293" i="18"/>
  <c r="F292" i="18"/>
  <c r="F291" i="18"/>
  <c r="F290" i="18"/>
  <c r="F289" i="18"/>
  <c r="F288" i="18"/>
  <c r="F287" i="18"/>
  <c r="F286" i="18"/>
  <c r="F285" i="18"/>
  <c r="F284" i="18"/>
  <c r="F283" i="18"/>
  <c r="F282" i="18"/>
  <c r="F281" i="18"/>
  <c r="F280" i="18"/>
  <c r="F279" i="18"/>
  <c r="F278" i="18"/>
  <c r="F277" i="18"/>
  <c r="F276" i="18"/>
  <c r="F275" i="18"/>
  <c r="F274" i="18"/>
  <c r="F273" i="18"/>
  <c r="F272" i="18"/>
  <c r="F271" i="18"/>
  <c r="F270" i="18"/>
  <c r="F269" i="18"/>
  <c r="F268" i="18"/>
  <c r="F267" i="18"/>
  <c r="F266" i="18"/>
  <c r="F265" i="18"/>
  <c r="F264" i="18"/>
  <c r="F263" i="18"/>
  <c r="F262" i="18"/>
  <c r="F261" i="18"/>
  <c r="F260" i="18"/>
  <c r="F259" i="18"/>
  <c r="F258" i="18"/>
  <c r="F257" i="18"/>
  <c r="F256" i="18"/>
  <c r="F255" i="18"/>
  <c r="F254" i="18"/>
  <c r="F253" i="18"/>
  <c r="F252" i="18"/>
  <c r="F251" i="18"/>
  <c r="F250" i="18"/>
  <c r="F249" i="18"/>
  <c r="F248" i="18"/>
  <c r="F247" i="18"/>
  <c r="F246" i="18"/>
  <c r="F245" i="18"/>
  <c r="F244" i="18"/>
  <c r="F243" i="18"/>
  <c r="F242" i="18"/>
  <c r="F241" i="18"/>
  <c r="F240" i="18"/>
  <c r="F239" i="18"/>
  <c r="F238" i="18"/>
  <c r="F237" i="18"/>
  <c r="F236" i="18"/>
  <c r="F235" i="18"/>
  <c r="F234" i="18"/>
  <c r="F233" i="18"/>
  <c r="F232" i="18"/>
  <c r="F231" i="18"/>
  <c r="F230" i="18"/>
  <c r="F229" i="18"/>
  <c r="F228" i="18"/>
  <c r="F227" i="18"/>
  <c r="F226" i="18"/>
  <c r="F225" i="18"/>
  <c r="F224" i="18"/>
  <c r="F223" i="18"/>
  <c r="F222" i="18"/>
  <c r="F221" i="18"/>
  <c r="F220" i="18"/>
  <c r="F219" i="18"/>
  <c r="F218" i="18"/>
  <c r="F217" i="18"/>
  <c r="F216" i="18"/>
  <c r="F215" i="18"/>
  <c r="F214" i="18"/>
  <c r="F213" i="18"/>
  <c r="F212" i="18"/>
  <c r="F211" i="18"/>
  <c r="F210" i="18"/>
  <c r="F209" i="18"/>
  <c r="F208" i="18"/>
  <c r="F207" i="18"/>
  <c r="F206" i="18"/>
  <c r="F205" i="18"/>
  <c r="F204" i="18"/>
  <c r="F203" i="18"/>
  <c r="F202" i="18"/>
  <c r="F201" i="18"/>
  <c r="F200" i="18"/>
  <c r="F199" i="18"/>
  <c r="F198" i="18"/>
  <c r="F197" i="18"/>
  <c r="F196" i="18"/>
  <c r="F195" i="18"/>
  <c r="F194" i="18"/>
  <c r="F193" i="18"/>
  <c r="F192" i="18"/>
  <c r="F191" i="18"/>
  <c r="F190" i="18"/>
  <c r="F189" i="18"/>
  <c r="F188" i="18"/>
  <c r="F187" i="18"/>
  <c r="F186" i="18"/>
  <c r="F185" i="18"/>
  <c r="F184" i="18"/>
  <c r="F183" i="18"/>
  <c r="F182" i="18"/>
  <c r="F181" i="18"/>
  <c r="F180" i="18"/>
  <c r="F179" i="18"/>
  <c r="F178" i="18"/>
  <c r="F177" i="18"/>
  <c r="F176" i="18"/>
  <c r="F175" i="18"/>
  <c r="F174" i="18"/>
  <c r="F173" i="18"/>
  <c r="F172" i="18"/>
  <c r="F171" i="18"/>
  <c r="F170" i="18"/>
  <c r="F169" i="18"/>
  <c r="F168" i="18"/>
  <c r="F167" i="18"/>
  <c r="F166" i="18"/>
  <c r="F165" i="18"/>
  <c r="F164" i="18"/>
  <c r="F163" i="18"/>
  <c r="F162" i="18"/>
  <c r="F161" i="18"/>
  <c r="F160" i="18"/>
  <c r="F159" i="18"/>
  <c r="F158" i="18"/>
  <c r="F157" i="18"/>
  <c r="F156" i="18"/>
  <c r="F155" i="18"/>
  <c r="F154" i="18"/>
  <c r="F153" i="18"/>
  <c r="F152" i="18"/>
  <c r="F151" i="18"/>
  <c r="F150" i="18"/>
  <c r="F149" i="18"/>
  <c r="F148" i="18"/>
  <c r="F147" i="18"/>
  <c r="F146" i="18"/>
  <c r="F145" i="18"/>
  <c r="F144" i="18"/>
  <c r="F143" i="18"/>
  <c r="F142" i="18"/>
  <c r="F139" i="18"/>
  <c r="C139" i="18"/>
  <c r="B139" i="18"/>
  <c r="F138" i="18"/>
  <c r="C138" i="18"/>
  <c r="B138" i="18"/>
  <c r="F137" i="18"/>
  <c r="C137" i="18"/>
  <c r="B137" i="18"/>
  <c r="F136" i="18"/>
  <c r="C136" i="18"/>
  <c r="B136" i="18"/>
  <c r="F135" i="18"/>
  <c r="C135" i="18"/>
  <c r="B135" i="18"/>
  <c r="F134" i="18"/>
  <c r="C134" i="18"/>
  <c r="B134" i="18"/>
  <c r="F133" i="18"/>
  <c r="C133" i="18"/>
  <c r="B133" i="18"/>
  <c r="F132" i="18"/>
  <c r="C132" i="18"/>
  <c r="B132" i="18"/>
  <c r="F131" i="18"/>
  <c r="C131" i="18"/>
  <c r="B131" i="18"/>
  <c r="F130" i="18"/>
  <c r="C130" i="18"/>
  <c r="B130" i="18"/>
  <c r="F129" i="18"/>
  <c r="C129" i="18"/>
  <c r="B129" i="18"/>
  <c r="F127" i="18"/>
  <c r="C127" i="18"/>
  <c r="B127" i="18"/>
  <c r="F126" i="18"/>
  <c r="C126" i="18"/>
  <c r="B126" i="18"/>
  <c r="F125" i="18"/>
  <c r="C125" i="18"/>
  <c r="B125" i="18"/>
  <c r="F124" i="18"/>
  <c r="C124" i="18"/>
  <c r="B124" i="18"/>
  <c r="F123" i="18"/>
  <c r="C123" i="18"/>
  <c r="B123" i="18"/>
  <c r="F122" i="18"/>
  <c r="C122" i="18"/>
  <c r="B122" i="18"/>
  <c r="F121" i="18"/>
  <c r="C121" i="18"/>
  <c r="B121" i="18"/>
  <c r="F120" i="18"/>
  <c r="C120" i="18"/>
  <c r="B120" i="18"/>
  <c r="F118" i="18"/>
  <c r="C118" i="18"/>
  <c r="B118" i="18"/>
  <c r="F117" i="18"/>
  <c r="C117" i="18"/>
  <c r="B117" i="18"/>
  <c r="F116" i="18"/>
  <c r="C116" i="18"/>
  <c r="B116" i="18"/>
  <c r="F115" i="18"/>
  <c r="C115" i="18"/>
  <c r="B115" i="18"/>
  <c r="F114" i="18"/>
  <c r="C114" i="18"/>
  <c r="B114" i="18"/>
  <c r="F113" i="18"/>
  <c r="C113" i="18"/>
  <c r="B113" i="18"/>
  <c r="F112" i="18"/>
  <c r="C112" i="18"/>
  <c r="B112" i="18"/>
  <c r="F111" i="18"/>
  <c r="C111" i="18"/>
  <c r="B111" i="18"/>
  <c r="F109" i="18"/>
  <c r="C109" i="18"/>
  <c r="B109" i="18"/>
  <c r="F108" i="18"/>
  <c r="C108" i="18"/>
  <c r="B108" i="18"/>
  <c r="F107" i="18"/>
  <c r="C107" i="18"/>
  <c r="B107" i="18"/>
  <c r="F106" i="18"/>
  <c r="C106" i="18"/>
  <c r="B106" i="18"/>
  <c r="F105" i="18"/>
  <c r="C105" i="18"/>
  <c r="B105" i="18"/>
  <c r="F104" i="18"/>
  <c r="C104" i="18"/>
  <c r="B104" i="18"/>
  <c r="F103" i="18"/>
  <c r="C103" i="18"/>
  <c r="B103" i="18"/>
  <c r="F102" i="18"/>
  <c r="C102" i="18"/>
  <c r="B102" i="18"/>
  <c r="F98" i="18"/>
  <c r="F97" i="18"/>
  <c r="F96" i="18"/>
  <c r="F95" i="18"/>
  <c r="F94" i="18"/>
  <c r="F93" i="18"/>
  <c r="F92" i="18"/>
  <c r="F91" i="18"/>
  <c r="F90" i="18"/>
  <c r="F89" i="18"/>
  <c r="F87" i="18"/>
  <c r="F86" i="18"/>
  <c r="F85" i="18"/>
  <c r="F84" i="18"/>
  <c r="F83" i="18"/>
  <c r="F82" i="18"/>
  <c r="F81" i="18"/>
  <c r="F80" i="18"/>
  <c r="F79" i="18"/>
  <c r="F78" i="18"/>
  <c r="F76" i="18"/>
  <c r="C76" i="18"/>
  <c r="B76" i="18"/>
  <c r="F75" i="18"/>
  <c r="C75" i="18"/>
  <c r="B75" i="18"/>
  <c r="F74" i="18"/>
  <c r="C74" i="18"/>
  <c r="B74" i="18"/>
  <c r="F73" i="18"/>
  <c r="C73" i="18"/>
  <c r="B73" i="18"/>
  <c r="F72" i="18"/>
  <c r="C72" i="18"/>
  <c r="B72" i="18"/>
  <c r="F71" i="18"/>
  <c r="C71" i="18"/>
  <c r="B71" i="18"/>
  <c r="F70" i="18"/>
  <c r="C70" i="18"/>
  <c r="B70" i="18"/>
  <c r="F69" i="18"/>
  <c r="C69" i="18"/>
  <c r="B69" i="18"/>
  <c r="F68" i="18"/>
  <c r="C68" i="18"/>
  <c r="B68" i="18"/>
  <c r="F67" i="18"/>
  <c r="C67" i="18"/>
  <c r="B67" i="18"/>
  <c r="F65" i="18"/>
  <c r="C65" i="18"/>
  <c r="B65" i="18"/>
  <c r="F64" i="18"/>
  <c r="C64" i="18"/>
  <c r="B64" i="18"/>
  <c r="F63" i="18"/>
  <c r="C63" i="18"/>
  <c r="B63" i="18"/>
  <c r="F62" i="18"/>
  <c r="C62" i="18"/>
  <c r="B62" i="18"/>
  <c r="F61" i="18"/>
  <c r="C61" i="18"/>
  <c r="B61" i="18"/>
  <c r="F60" i="18"/>
  <c r="C60" i="18"/>
  <c r="B60" i="18"/>
  <c r="F59" i="18"/>
  <c r="C59" i="18"/>
  <c r="B59" i="18"/>
  <c r="F58" i="18"/>
  <c r="C58" i="18"/>
  <c r="B58" i="18"/>
  <c r="F57" i="18"/>
  <c r="C57" i="18"/>
  <c r="B57" i="18"/>
  <c r="F56" i="18"/>
  <c r="C56" i="18"/>
  <c r="B56" i="18"/>
  <c r="F53" i="18"/>
  <c r="C53" i="18"/>
  <c r="B53" i="18"/>
  <c r="F52" i="18"/>
  <c r="C52" i="18"/>
  <c r="B52" i="18"/>
  <c r="F51" i="18"/>
  <c r="C51" i="18"/>
  <c r="B51" i="18"/>
  <c r="F50" i="18"/>
  <c r="C50" i="18"/>
  <c r="B50" i="18"/>
  <c r="F49" i="18"/>
  <c r="C49" i="18"/>
  <c r="B49" i="18"/>
  <c r="F48" i="18"/>
  <c r="C48" i="18"/>
  <c r="B48" i="18"/>
  <c r="F47" i="18"/>
  <c r="C47" i="18"/>
  <c r="B47" i="18"/>
  <c r="F46" i="18"/>
  <c r="F45" i="18"/>
  <c r="C45" i="18"/>
  <c r="B45" i="18"/>
  <c r="F43" i="18"/>
  <c r="C43" i="18"/>
  <c r="B43" i="18"/>
  <c r="F42" i="18"/>
  <c r="C42" i="18"/>
  <c r="B42" i="18"/>
  <c r="F41" i="18"/>
  <c r="C41" i="18"/>
  <c r="B41" i="18"/>
  <c r="F40" i="18"/>
  <c r="C40" i="18"/>
  <c r="B40" i="18"/>
  <c r="F39" i="18"/>
  <c r="C39" i="18"/>
  <c r="B39" i="18"/>
  <c r="F38" i="18"/>
  <c r="C38" i="18"/>
  <c r="B38" i="18"/>
  <c r="F37" i="18"/>
  <c r="C37" i="18"/>
  <c r="B37" i="18"/>
  <c r="F36" i="18"/>
  <c r="C36" i="18"/>
  <c r="B36" i="18"/>
  <c r="F35" i="18"/>
  <c r="C35" i="18"/>
  <c r="B35" i="18"/>
  <c r="F33" i="18"/>
  <c r="C33" i="18"/>
  <c r="B33" i="18"/>
  <c r="F32" i="18"/>
  <c r="C32" i="18"/>
  <c r="B32" i="18"/>
  <c r="F31" i="18"/>
  <c r="C31" i="18"/>
  <c r="B31" i="18"/>
  <c r="F30" i="18"/>
  <c r="C30" i="18"/>
  <c r="B30" i="18"/>
  <c r="F29" i="18"/>
  <c r="C29" i="18"/>
  <c r="B29" i="18"/>
  <c r="F28" i="18"/>
  <c r="C28" i="18"/>
  <c r="B28" i="18"/>
  <c r="F27" i="18"/>
  <c r="C27" i="18"/>
  <c r="B27" i="18"/>
  <c r="F26" i="18"/>
  <c r="C26" i="18"/>
  <c r="B26" i="18"/>
  <c r="F25" i="18"/>
  <c r="C25" i="18"/>
  <c r="B25" i="18"/>
  <c r="F23" i="18"/>
  <c r="C23" i="18"/>
  <c r="B23" i="18"/>
  <c r="F22" i="18"/>
  <c r="C22" i="18"/>
  <c r="B22" i="18"/>
  <c r="F21" i="18"/>
  <c r="C21" i="18"/>
  <c r="B21" i="18"/>
  <c r="F20" i="18"/>
  <c r="C20" i="18"/>
  <c r="B20" i="18"/>
  <c r="F19" i="18"/>
  <c r="C19" i="18"/>
  <c r="B19" i="18"/>
  <c r="F18" i="18"/>
  <c r="C18" i="18"/>
  <c r="B18" i="18"/>
  <c r="F17" i="18"/>
  <c r="C17" i="18"/>
  <c r="B17" i="18"/>
  <c r="F16" i="18"/>
  <c r="C16" i="18"/>
  <c r="B16" i="18"/>
  <c r="F15" i="18"/>
  <c r="C15" i="18"/>
  <c r="B15" i="18"/>
  <c r="F13" i="18"/>
  <c r="C13" i="18"/>
  <c r="B13" i="18"/>
  <c r="F12" i="18"/>
  <c r="C12" i="18"/>
  <c r="B12" i="18"/>
  <c r="F11" i="18"/>
  <c r="C11" i="18"/>
  <c r="B11" i="18"/>
  <c r="F10" i="18"/>
  <c r="C10" i="18"/>
  <c r="B10" i="18"/>
  <c r="F9" i="18"/>
  <c r="C9" i="18"/>
  <c r="B9" i="18"/>
  <c r="F8" i="18"/>
  <c r="C8" i="18"/>
  <c r="B8" i="18"/>
  <c r="F7" i="18"/>
  <c r="C7" i="18"/>
  <c r="B7" i="18"/>
  <c r="F6" i="18"/>
  <c r="C6" i="18"/>
  <c r="B6" i="18"/>
  <c r="F5" i="18"/>
  <c r="C5" i="18"/>
  <c r="B5" i="18"/>
  <c r="F829" i="13"/>
  <c r="B829" i="13"/>
  <c r="F828" i="13"/>
  <c r="B828" i="13"/>
  <c r="F826" i="13"/>
  <c r="B826" i="13"/>
  <c r="F825" i="13"/>
  <c r="B825" i="13"/>
  <c r="F824" i="13"/>
  <c r="B824" i="13"/>
  <c r="F823" i="13"/>
  <c r="B823" i="13"/>
  <c r="F822" i="13"/>
  <c r="B822" i="13"/>
  <c r="F821" i="13"/>
  <c r="B821" i="13"/>
  <c r="F820" i="13"/>
  <c r="B820" i="13"/>
  <c r="F819" i="13"/>
  <c r="B819" i="13"/>
  <c r="F816" i="13"/>
  <c r="F815" i="13" s="1"/>
  <c r="C816" i="13"/>
  <c r="B816" i="13"/>
  <c r="F814" i="13"/>
  <c r="C814" i="13"/>
  <c r="B814" i="13"/>
  <c r="F813" i="13"/>
  <c r="C813" i="13"/>
  <c r="B813" i="13"/>
  <c r="F812" i="13"/>
  <c r="C812" i="13"/>
  <c r="B812" i="13"/>
  <c r="F811" i="13"/>
  <c r="C811" i="13"/>
  <c r="B811" i="13"/>
  <c r="F810" i="13"/>
  <c r="C810" i="13"/>
  <c r="B810" i="13"/>
  <c r="F809" i="13"/>
  <c r="C809" i="13"/>
  <c r="B809" i="13"/>
  <c r="F808" i="13"/>
  <c r="C808" i="13"/>
  <c r="B808" i="13"/>
  <c r="F807" i="13"/>
  <c r="C807" i="13"/>
  <c r="B807" i="13"/>
  <c r="F805" i="13"/>
  <c r="C805" i="13"/>
  <c r="B805" i="13"/>
  <c r="F804" i="13"/>
  <c r="C804" i="13"/>
  <c r="B804" i="13"/>
  <c r="F803" i="13"/>
  <c r="C803" i="13"/>
  <c r="B803" i="13"/>
  <c r="F802" i="13"/>
  <c r="C802" i="13"/>
  <c r="B802" i="13"/>
  <c r="F800" i="13"/>
  <c r="C800" i="13"/>
  <c r="B800" i="13"/>
  <c r="F799" i="13"/>
  <c r="C799" i="13"/>
  <c r="B799" i="13"/>
  <c r="F798" i="13"/>
  <c r="C798" i="13"/>
  <c r="B798" i="13"/>
  <c r="F797" i="13"/>
  <c r="C797" i="13"/>
  <c r="B797" i="13"/>
  <c r="F796" i="13"/>
  <c r="C796" i="13"/>
  <c r="B796" i="13"/>
  <c r="F795" i="13"/>
  <c r="C795" i="13"/>
  <c r="B795" i="13"/>
  <c r="F792" i="13"/>
  <c r="C792" i="13"/>
  <c r="B792" i="13"/>
  <c r="F791" i="13"/>
  <c r="C791" i="13"/>
  <c r="B791" i="13"/>
  <c r="F790" i="13"/>
  <c r="C790" i="13"/>
  <c r="B790" i="13"/>
  <c r="F789" i="13"/>
  <c r="C789" i="13"/>
  <c r="B789" i="13"/>
  <c r="F788" i="13"/>
  <c r="C788" i="13"/>
  <c r="B788" i="13"/>
  <c r="F787" i="13"/>
  <c r="C787" i="13"/>
  <c r="B787" i="13"/>
  <c r="F786" i="13"/>
  <c r="C786" i="13"/>
  <c r="B786" i="13"/>
  <c r="F785" i="13"/>
  <c r="F784" i="13"/>
  <c r="C784" i="13"/>
  <c r="B784" i="13"/>
  <c r="F783" i="13"/>
  <c r="C783" i="13"/>
  <c r="B783" i="13"/>
  <c r="F782" i="13"/>
  <c r="C782" i="13"/>
  <c r="B782" i="13"/>
  <c r="F781" i="13"/>
  <c r="C781" i="13"/>
  <c r="B781" i="13"/>
  <c r="F780" i="13"/>
  <c r="C780" i="13"/>
  <c r="B780" i="13"/>
  <c r="F779" i="13"/>
  <c r="C779" i="13"/>
  <c r="B779" i="13"/>
  <c r="F778" i="13"/>
  <c r="C778" i="13"/>
  <c r="B778" i="13"/>
  <c r="F777" i="13"/>
  <c r="C777" i="13"/>
  <c r="B777" i="13"/>
  <c r="F776" i="13"/>
  <c r="C776" i="13"/>
  <c r="B776" i="13"/>
  <c r="F775" i="13"/>
  <c r="C775" i="13"/>
  <c r="B775" i="13"/>
  <c r="F773" i="13"/>
  <c r="C773" i="13"/>
  <c r="B773" i="13"/>
  <c r="F772" i="13"/>
  <c r="C772" i="13"/>
  <c r="B772" i="13"/>
  <c r="F771" i="13"/>
  <c r="C771" i="13"/>
  <c r="B771" i="13"/>
  <c r="F770" i="13"/>
  <c r="C770" i="13"/>
  <c r="B770" i="13"/>
  <c r="F769" i="13"/>
  <c r="C769" i="13"/>
  <c r="B769" i="13"/>
  <c r="F768" i="13"/>
  <c r="C768" i="13"/>
  <c r="B768" i="13"/>
  <c r="F767" i="13"/>
  <c r="C767" i="13"/>
  <c r="B767" i="13"/>
  <c r="F766" i="13"/>
  <c r="C766" i="13"/>
  <c r="B766" i="13"/>
  <c r="F763" i="13"/>
  <c r="C763" i="13"/>
  <c r="B763" i="13"/>
  <c r="F762" i="13"/>
  <c r="C762" i="13"/>
  <c r="B762" i="13"/>
  <c r="F760" i="13"/>
  <c r="C760" i="13"/>
  <c r="B760" i="13"/>
  <c r="F759" i="13"/>
  <c r="C759" i="13"/>
  <c r="B759" i="13"/>
  <c r="F758" i="13"/>
  <c r="C758" i="13"/>
  <c r="B758" i="13"/>
  <c r="F757" i="13"/>
  <c r="C757" i="13"/>
  <c r="B757" i="13"/>
  <c r="F756" i="13"/>
  <c r="C756" i="13"/>
  <c r="B756" i="13"/>
  <c r="F754" i="13"/>
  <c r="C754" i="13"/>
  <c r="B754" i="13"/>
  <c r="F753" i="13"/>
  <c r="C753" i="13"/>
  <c r="B753" i="13"/>
  <c r="F752" i="13"/>
  <c r="C752" i="13"/>
  <c r="B752" i="13"/>
  <c r="F751" i="13"/>
  <c r="C751" i="13"/>
  <c r="B751" i="13"/>
  <c r="F750" i="13"/>
  <c r="C750" i="13"/>
  <c r="B750" i="13"/>
  <c r="F749" i="13"/>
  <c r="C749" i="13"/>
  <c r="B749" i="13"/>
  <c r="F748" i="13"/>
  <c r="C748" i="13"/>
  <c r="B748" i="13"/>
  <c r="F747" i="13"/>
  <c r="C747" i="13"/>
  <c r="B747" i="13"/>
  <c r="F746" i="13"/>
  <c r="C746" i="13"/>
  <c r="B746" i="13"/>
  <c r="F745" i="13"/>
  <c r="C745" i="13"/>
  <c r="B745" i="13"/>
  <c r="F744" i="13"/>
  <c r="C744" i="13"/>
  <c r="B744" i="13"/>
  <c r="F743" i="13"/>
  <c r="C743" i="13"/>
  <c r="B743" i="13"/>
  <c r="F742" i="13"/>
  <c r="C742" i="13"/>
  <c r="B742" i="13"/>
  <c r="F741" i="13"/>
  <c r="C741" i="13"/>
  <c r="B741" i="13"/>
  <c r="F740" i="13"/>
  <c r="C740" i="13"/>
  <c r="B740" i="13"/>
  <c r="F739" i="13"/>
  <c r="C739" i="13"/>
  <c r="B739" i="13"/>
  <c r="F738" i="13"/>
  <c r="C738" i="13"/>
  <c r="B738" i="13"/>
  <c r="F737" i="13"/>
  <c r="C737" i="13"/>
  <c r="B737" i="13"/>
  <c r="F735" i="13"/>
  <c r="C735" i="13"/>
  <c r="B735" i="13"/>
  <c r="F734" i="13"/>
  <c r="C734" i="13"/>
  <c r="B734" i="13"/>
  <c r="F733" i="13"/>
  <c r="C733" i="13"/>
  <c r="B733" i="13"/>
  <c r="F732" i="13"/>
  <c r="C732" i="13"/>
  <c r="B732" i="13"/>
  <c r="F731" i="13"/>
  <c r="C731" i="13"/>
  <c r="B731" i="13"/>
  <c r="F730" i="13"/>
  <c r="C730" i="13"/>
  <c r="B730" i="13"/>
  <c r="F729" i="13"/>
  <c r="C729" i="13"/>
  <c r="B729" i="13"/>
  <c r="F728" i="13"/>
  <c r="C728" i="13"/>
  <c r="B728" i="13"/>
  <c r="F727" i="13"/>
  <c r="C727" i="13"/>
  <c r="B727" i="13"/>
  <c r="F726" i="13"/>
  <c r="C726" i="13"/>
  <c r="B726" i="13"/>
  <c r="F725" i="13"/>
  <c r="C725" i="13"/>
  <c r="B725" i="13"/>
  <c r="F724" i="13"/>
  <c r="C724" i="13"/>
  <c r="B724" i="13"/>
  <c r="F723" i="13"/>
  <c r="C723" i="13"/>
  <c r="B723" i="13"/>
  <c r="F722" i="13"/>
  <c r="C722" i="13"/>
  <c r="B722" i="13"/>
  <c r="F721" i="13"/>
  <c r="C721" i="13"/>
  <c r="B721" i="13"/>
  <c r="F720" i="13"/>
  <c r="C720" i="13"/>
  <c r="B720" i="13"/>
  <c r="F719" i="13"/>
  <c r="C719" i="13"/>
  <c r="B719" i="13"/>
  <c r="F718" i="13"/>
  <c r="C718" i="13"/>
  <c r="B718" i="13"/>
  <c r="F717" i="13"/>
  <c r="C717" i="13"/>
  <c r="B717" i="13"/>
  <c r="F715" i="13"/>
  <c r="C715" i="13"/>
  <c r="B715" i="13"/>
  <c r="F714" i="13"/>
  <c r="C714" i="13"/>
  <c r="B714" i="13"/>
  <c r="F713" i="13"/>
  <c r="C713" i="13"/>
  <c r="B713" i="13"/>
  <c r="F712" i="13"/>
  <c r="C712" i="13"/>
  <c r="B712" i="13"/>
  <c r="F711" i="13"/>
  <c r="C711" i="13"/>
  <c r="B711" i="13"/>
  <c r="F710" i="13"/>
  <c r="C710" i="13"/>
  <c r="B710" i="13"/>
  <c r="F709" i="13"/>
  <c r="C709" i="13"/>
  <c r="B709" i="13"/>
  <c r="F708" i="13"/>
  <c r="C708" i="13"/>
  <c r="B708" i="13"/>
  <c r="F707" i="13"/>
  <c r="C707" i="13"/>
  <c r="B707" i="13"/>
  <c r="F705" i="13"/>
  <c r="C705" i="13"/>
  <c r="B705" i="13"/>
  <c r="F704" i="13"/>
  <c r="C704" i="13"/>
  <c r="B704" i="13"/>
  <c r="F703" i="13"/>
  <c r="C703" i="13"/>
  <c r="B703" i="13"/>
  <c r="F702" i="13"/>
  <c r="C702" i="13"/>
  <c r="B702" i="13"/>
  <c r="F701" i="13"/>
  <c r="C701" i="13"/>
  <c r="B701" i="13"/>
  <c r="F700" i="13"/>
  <c r="C700" i="13"/>
  <c r="B700" i="13"/>
  <c r="F699" i="13"/>
  <c r="C699" i="13"/>
  <c r="B699" i="13"/>
  <c r="F698" i="13"/>
  <c r="C698" i="13"/>
  <c r="B698" i="13"/>
  <c r="F697" i="13"/>
  <c r="C697" i="13"/>
  <c r="B697" i="13"/>
  <c r="F696" i="13"/>
  <c r="C696" i="13"/>
  <c r="B696" i="13"/>
  <c r="F695" i="13"/>
  <c r="C695" i="13"/>
  <c r="B695" i="13"/>
  <c r="F694" i="13"/>
  <c r="C694" i="13"/>
  <c r="B694" i="13"/>
  <c r="F693" i="13"/>
  <c r="C693" i="13"/>
  <c r="B693" i="13"/>
  <c r="F691" i="13"/>
  <c r="C691" i="13"/>
  <c r="B691" i="13"/>
  <c r="F690" i="13"/>
  <c r="C690" i="13"/>
  <c r="B690" i="13"/>
  <c r="F689" i="13"/>
  <c r="C689" i="13"/>
  <c r="B689" i="13"/>
  <c r="F687" i="13"/>
  <c r="C687" i="13"/>
  <c r="B687" i="13"/>
  <c r="F686" i="13"/>
  <c r="C686" i="13"/>
  <c r="B686" i="13"/>
  <c r="F685" i="13"/>
  <c r="C685" i="13"/>
  <c r="B685" i="13"/>
  <c r="F684" i="13"/>
  <c r="C684" i="13"/>
  <c r="B684" i="13"/>
  <c r="F683" i="13"/>
  <c r="C683" i="13"/>
  <c r="B683" i="13"/>
  <c r="F682" i="13"/>
  <c r="C682" i="13"/>
  <c r="B682" i="13"/>
  <c r="F681" i="13"/>
  <c r="C681" i="13"/>
  <c r="B681" i="13"/>
  <c r="F680" i="13"/>
  <c r="C680" i="13"/>
  <c r="B680" i="13"/>
  <c r="F679" i="13"/>
  <c r="C679" i="13"/>
  <c r="B679" i="13"/>
  <c r="F678" i="13"/>
  <c r="C678" i="13"/>
  <c r="B678" i="13"/>
  <c r="F677" i="13"/>
  <c r="C677" i="13"/>
  <c r="B677" i="13"/>
  <c r="F676" i="13"/>
  <c r="C676" i="13"/>
  <c r="B676" i="13"/>
  <c r="F675" i="13"/>
  <c r="C675" i="13"/>
  <c r="B675" i="13"/>
  <c r="F672" i="13"/>
  <c r="C672" i="13"/>
  <c r="B672" i="13"/>
  <c r="F671" i="13"/>
  <c r="C671" i="13"/>
  <c r="B671" i="13"/>
  <c r="F670" i="13"/>
  <c r="C670" i="13"/>
  <c r="B670" i="13"/>
  <c r="F668" i="13"/>
  <c r="C668" i="13"/>
  <c r="B668" i="13"/>
  <c r="F667" i="13"/>
  <c r="C667" i="13"/>
  <c r="B667" i="13"/>
  <c r="F665" i="13"/>
  <c r="C665" i="13"/>
  <c r="B665" i="13"/>
  <c r="F664" i="13"/>
  <c r="C664" i="13"/>
  <c r="B664" i="13"/>
  <c r="F663" i="13"/>
  <c r="C663" i="13"/>
  <c r="B663" i="13"/>
  <c r="F660" i="13"/>
  <c r="F659" i="13"/>
  <c r="F658" i="13"/>
  <c r="F657" i="13"/>
  <c r="F656" i="13"/>
  <c r="F654" i="13"/>
  <c r="F653" i="13"/>
  <c r="F652" i="13"/>
  <c r="F651" i="13"/>
  <c r="F650" i="13"/>
  <c r="F648" i="13"/>
  <c r="F647" i="13"/>
  <c r="F646" i="13"/>
  <c r="F645" i="13"/>
  <c r="F644" i="13"/>
  <c r="F643" i="13"/>
  <c r="F642" i="13"/>
  <c r="F641" i="13"/>
  <c r="F639" i="13"/>
  <c r="F638" i="13"/>
  <c r="F637" i="13"/>
  <c r="F635" i="13"/>
  <c r="F634" i="13"/>
  <c r="F633" i="13"/>
  <c r="F632" i="13"/>
  <c r="F631" i="13"/>
  <c r="F630" i="13"/>
  <c r="F629" i="13"/>
  <c r="F628" i="13"/>
  <c r="F627" i="13"/>
  <c r="F625" i="13"/>
  <c r="F624" i="13"/>
  <c r="F623"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78" i="13"/>
  <c r="C578" i="13"/>
  <c r="B578" i="13"/>
  <c r="F577" i="13"/>
  <c r="C577" i="13"/>
  <c r="B577" i="13"/>
  <c r="F576" i="13"/>
  <c r="C576" i="13"/>
  <c r="B576" i="13"/>
  <c r="F575" i="13"/>
  <c r="C575" i="13"/>
  <c r="B575" i="13"/>
  <c r="F574" i="13"/>
  <c r="C574" i="13"/>
  <c r="B574" i="13"/>
  <c r="F573" i="13"/>
  <c r="C573" i="13"/>
  <c r="B573" i="13"/>
  <c r="F572" i="13"/>
  <c r="C572" i="13"/>
  <c r="B572" i="13"/>
  <c r="F571" i="13"/>
  <c r="C571" i="13"/>
  <c r="B571" i="13"/>
  <c r="F570" i="13"/>
  <c r="C570" i="13"/>
  <c r="B570" i="13"/>
  <c r="F569" i="13"/>
  <c r="C569" i="13"/>
  <c r="B569" i="13"/>
  <c r="F568" i="13"/>
  <c r="C568" i="13"/>
  <c r="B568" i="13"/>
  <c r="F567" i="13"/>
  <c r="C567" i="13"/>
  <c r="B567" i="13"/>
  <c r="F566" i="13"/>
  <c r="C566" i="13"/>
  <c r="B566" i="13"/>
  <c r="F564" i="13"/>
  <c r="C564" i="13"/>
  <c r="B564" i="13"/>
  <c r="F563" i="13"/>
  <c r="C563" i="13"/>
  <c r="B563" i="13"/>
  <c r="F562" i="13"/>
  <c r="C562" i="13"/>
  <c r="B562" i="13"/>
  <c r="F561" i="13"/>
  <c r="C561" i="13"/>
  <c r="B561" i="13"/>
  <c r="F560" i="13"/>
  <c r="C560" i="13"/>
  <c r="B560" i="13"/>
  <c r="F559" i="13"/>
  <c r="C559" i="13"/>
  <c r="B559" i="13"/>
  <c r="F558" i="13"/>
  <c r="C558" i="13"/>
  <c r="B558" i="13"/>
  <c r="F557" i="13"/>
  <c r="C557" i="13"/>
  <c r="B557" i="13"/>
  <c r="F556" i="13"/>
  <c r="C556" i="13"/>
  <c r="B556" i="13"/>
  <c r="F555" i="13"/>
  <c r="C555" i="13"/>
  <c r="B555" i="13"/>
  <c r="F554" i="13"/>
  <c r="C554" i="13"/>
  <c r="B554" i="13"/>
  <c r="F553" i="13"/>
  <c r="C553" i="13"/>
  <c r="B553" i="13"/>
  <c r="F552" i="13"/>
  <c r="C552" i="13"/>
  <c r="B552" i="13"/>
  <c r="F551" i="13"/>
  <c r="C551" i="13"/>
  <c r="B551" i="13"/>
  <c r="F550" i="13"/>
  <c r="C550" i="13"/>
  <c r="B550" i="13"/>
  <c r="F549" i="13"/>
  <c r="C549" i="13"/>
  <c r="B549" i="13"/>
  <c r="F548" i="13"/>
  <c r="C548" i="13"/>
  <c r="B548" i="13"/>
  <c r="F547" i="13"/>
  <c r="C547" i="13"/>
  <c r="B547" i="13"/>
  <c r="F546" i="13"/>
  <c r="C546" i="13"/>
  <c r="B546" i="13"/>
  <c r="F545" i="13"/>
  <c r="C545" i="13"/>
  <c r="B545" i="13"/>
  <c r="F543" i="13"/>
  <c r="C543" i="13"/>
  <c r="B543" i="13"/>
  <c r="F542" i="13"/>
  <c r="C542" i="13"/>
  <c r="B542" i="13"/>
  <c r="F541" i="13"/>
  <c r="C541" i="13"/>
  <c r="B541" i="13"/>
  <c r="F540" i="13"/>
  <c r="C540" i="13"/>
  <c r="B540" i="13"/>
  <c r="F539" i="13"/>
  <c r="C539" i="13"/>
  <c r="B539" i="13"/>
  <c r="F538" i="13"/>
  <c r="C538" i="13"/>
  <c r="B538" i="13"/>
  <c r="F536" i="13"/>
  <c r="C536" i="13"/>
  <c r="B536" i="13"/>
  <c r="F535" i="13"/>
  <c r="C535" i="13"/>
  <c r="B535" i="13"/>
  <c r="F534" i="13"/>
  <c r="C534" i="13"/>
  <c r="B534" i="13"/>
  <c r="F533" i="13"/>
  <c r="C533" i="13"/>
  <c r="B533" i="13"/>
  <c r="F532" i="13"/>
  <c r="C532" i="13"/>
  <c r="B532" i="13"/>
  <c r="F531" i="13"/>
  <c r="C531" i="13"/>
  <c r="B531" i="13"/>
  <c r="F529" i="13"/>
  <c r="C529" i="13"/>
  <c r="B529" i="13"/>
  <c r="F528" i="13"/>
  <c r="C528" i="13"/>
  <c r="B528" i="13"/>
  <c r="F527" i="13"/>
  <c r="C527" i="13"/>
  <c r="B527" i="13"/>
  <c r="F526" i="13"/>
  <c r="C526" i="13"/>
  <c r="B526" i="13"/>
  <c r="F525" i="13"/>
  <c r="C525" i="13"/>
  <c r="B525" i="13"/>
  <c r="F524" i="13"/>
  <c r="C524" i="13"/>
  <c r="B524" i="13"/>
  <c r="F523" i="13"/>
  <c r="C523" i="13"/>
  <c r="B523" i="13"/>
  <c r="F522" i="13"/>
  <c r="C522" i="13"/>
  <c r="B522" i="13"/>
  <c r="F521" i="13"/>
  <c r="C521" i="13"/>
  <c r="B521" i="13"/>
  <c r="F520" i="13"/>
  <c r="C520" i="13"/>
  <c r="B520" i="13"/>
  <c r="F519" i="13"/>
  <c r="C519" i="13"/>
  <c r="B519" i="13"/>
  <c r="F518" i="13"/>
  <c r="C518" i="13"/>
  <c r="B518" i="13"/>
  <c r="F517" i="13"/>
  <c r="C517" i="13"/>
  <c r="B517" i="13"/>
  <c r="F516" i="13"/>
  <c r="C516" i="13"/>
  <c r="B516" i="13"/>
  <c r="F515" i="13"/>
  <c r="C515" i="13"/>
  <c r="B515" i="13"/>
  <c r="F514" i="13"/>
  <c r="C514" i="13"/>
  <c r="B514" i="13"/>
  <c r="F513" i="13"/>
  <c r="C513" i="13"/>
  <c r="B513" i="13"/>
  <c r="F511" i="13"/>
  <c r="C511" i="13"/>
  <c r="B511" i="13"/>
  <c r="F510" i="13"/>
  <c r="C510" i="13"/>
  <c r="B510" i="13"/>
  <c r="F509" i="13"/>
  <c r="C509" i="13"/>
  <c r="B509" i="13"/>
  <c r="F508" i="13"/>
  <c r="C508" i="13"/>
  <c r="B508" i="13"/>
  <c r="F507" i="13"/>
  <c r="C507" i="13"/>
  <c r="B507" i="13"/>
  <c r="F506" i="13"/>
  <c r="C506" i="13"/>
  <c r="B506" i="13"/>
  <c r="F505" i="13"/>
  <c r="C505" i="13"/>
  <c r="B505" i="13"/>
  <c r="F504" i="13"/>
  <c r="C504" i="13"/>
  <c r="B504" i="13"/>
  <c r="F503" i="13"/>
  <c r="C503" i="13"/>
  <c r="B503" i="13"/>
  <c r="F502" i="13"/>
  <c r="C502" i="13"/>
  <c r="B502" i="13"/>
  <c r="F501" i="13"/>
  <c r="C501" i="13"/>
  <c r="B501" i="13"/>
  <c r="F500" i="13"/>
  <c r="C500" i="13"/>
  <c r="B500" i="13"/>
  <c r="F499" i="13"/>
  <c r="C499" i="13"/>
  <c r="B499" i="13"/>
  <c r="F498" i="13"/>
  <c r="C498" i="13"/>
  <c r="B498" i="13"/>
  <c r="F497" i="13"/>
  <c r="C497" i="13"/>
  <c r="B497" i="13"/>
  <c r="F496" i="13"/>
  <c r="C496" i="13"/>
  <c r="B496" i="13"/>
  <c r="F495" i="13"/>
  <c r="C495" i="13"/>
  <c r="B495" i="13"/>
  <c r="F494" i="13"/>
  <c r="C494" i="13"/>
  <c r="B494" i="13"/>
  <c r="F492" i="13"/>
  <c r="C492" i="13"/>
  <c r="B492" i="13"/>
  <c r="F491" i="13"/>
  <c r="C491" i="13"/>
  <c r="B491" i="13"/>
  <c r="F490" i="13"/>
  <c r="C490" i="13"/>
  <c r="B490" i="13"/>
  <c r="F489" i="13"/>
  <c r="C489" i="13"/>
  <c r="B489" i="13"/>
  <c r="F486" i="13"/>
  <c r="F485" i="13"/>
  <c r="F484" i="13"/>
  <c r="F483" i="13"/>
  <c r="F482" i="13"/>
  <c r="F481" i="13"/>
  <c r="F480" i="13"/>
  <c r="F479" i="13"/>
  <c r="F478" i="13"/>
  <c r="F477" i="13"/>
  <c r="F475" i="13"/>
  <c r="F474" i="13"/>
  <c r="F473" i="13"/>
  <c r="F472" i="13"/>
  <c r="F471" i="13"/>
  <c r="F470" i="13"/>
  <c r="F469" i="13"/>
  <c r="F468" i="13"/>
  <c r="F467" i="13"/>
  <c r="F466" i="13"/>
  <c r="F464" i="13"/>
  <c r="F463" i="13"/>
  <c r="F462" i="13"/>
  <c r="F460" i="13"/>
  <c r="C460" i="13"/>
  <c r="B460" i="13"/>
  <c r="F459" i="13"/>
  <c r="C459" i="13"/>
  <c r="B459" i="13"/>
  <c r="F458" i="13"/>
  <c r="C458" i="13"/>
  <c r="B458" i="13"/>
  <c r="F457" i="13"/>
  <c r="C457" i="13"/>
  <c r="B457" i="13"/>
  <c r="F456" i="13"/>
  <c r="C456" i="13"/>
  <c r="B456" i="13"/>
  <c r="F455" i="13"/>
  <c r="C455" i="13"/>
  <c r="B455" i="13"/>
  <c r="F454" i="13"/>
  <c r="C454" i="13"/>
  <c r="B454" i="13"/>
  <c r="F453" i="13"/>
  <c r="C453" i="13"/>
  <c r="B453" i="13"/>
  <c r="F452" i="13"/>
  <c r="C452" i="13"/>
  <c r="B452" i="13"/>
  <c r="F451" i="13"/>
  <c r="C451" i="13"/>
  <c r="B451" i="13"/>
  <c r="F449" i="13"/>
  <c r="C449" i="13"/>
  <c r="B449" i="13"/>
  <c r="F448" i="13"/>
  <c r="C448" i="13"/>
  <c r="B448" i="13"/>
  <c r="F447" i="13"/>
  <c r="C447" i="13"/>
  <c r="B447" i="13"/>
  <c r="F446" i="13"/>
  <c r="C446" i="13"/>
  <c r="B446" i="13"/>
  <c r="F445" i="13"/>
  <c r="C445" i="13"/>
  <c r="B445" i="13"/>
  <c r="F444" i="13"/>
  <c r="C444" i="13"/>
  <c r="B444" i="13"/>
  <c r="F443" i="13"/>
  <c r="C443" i="13"/>
  <c r="B443" i="13"/>
  <c r="F442" i="13"/>
  <c r="C442" i="13"/>
  <c r="B442" i="13"/>
  <c r="F441" i="13"/>
  <c r="C441" i="13"/>
  <c r="B441" i="13"/>
  <c r="F440" i="13"/>
  <c r="C440" i="13"/>
  <c r="B440" i="13"/>
  <c r="F437" i="13"/>
  <c r="F436" i="13"/>
  <c r="F435" i="13"/>
  <c r="F434" i="13"/>
  <c r="F433" i="13"/>
  <c r="F432" i="13"/>
  <c r="F431" i="13"/>
  <c r="F430" i="13"/>
  <c r="F429" i="13"/>
  <c r="F426" i="13"/>
  <c r="C426" i="13"/>
  <c r="B426" i="13"/>
  <c r="F425" i="13"/>
  <c r="C425" i="13"/>
  <c r="B425" i="13"/>
  <c r="F424" i="13"/>
  <c r="C424" i="13"/>
  <c r="B424" i="13"/>
  <c r="F423" i="13"/>
  <c r="C423" i="13"/>
  <c r="B423" i="13"/>
  <c r="F422" i="13"/>
  <c r="C422" i="13"/>
  <c r="B422" i="13"/>
  <c r="F421" i="13"/>
  <c r="C421" i="13"/>
  <c r="B421" i="13"/>
  <c r="F418" i="13"/>
  <c r="C418" i="13"/>
  <c r="B418" i="13"/>
  <c r="F417" i="13"/>
  <c r="C417" i="13"/>
  <c r="B417" i="13"/>
  <c r="F415" i="13"/>
  <c r="C415" i="13"/>
  <c r="B415" i="13"/>
  <c r="F414" i="13"/>
  <c r="C414" i="13"/>
  <c r="B414" i="13"/>
  <c r="F413" i="13"/>
  <c r="C413" i="13"/>
  <c r="B413" i="13"/>
  <c r="F412" i="13"/>
  <c r="C412" i="13"/>
  <c r="B412" i="13"/>
  <c r="F411" i="13"/>
  <c r="C411" i="13"/>
  <c r="B411" i="13"/>
  <c r="F410" i="13"/>
  <c r="C410" i="13"/>
  <c r="B410" i="13"/>
  <c r="F409" i="13"/>
  <c r="C409" i="13"/>
  <c r="B409" i="13"/>
  <c r="F408" i="13"/>
  <c r="C408" i="13"/>
  <c r="B408" i="13"/>
  <c r="F407" i="13"/>
  <c r="C407" i="13"/>
  <c r="B407" i="13"/>
  <c r="F406" i="13"/>
  <c r="C406" i="13"/>
  <c r="B406" i="13"/>
  <c r="F404" i="13"/>
  <c r="F403" i="13"/>
  <c r="F402" i="13"/>
  <c r="F401" i="13"/>
  <c r="F400" i="13"/>
  <c r="F399" i="13"/>
  <c r="F398" i="13"/>
  <c r="F397" i="13"/>
  <c r="F396" i="13"/>
  <c r="F395" i="13"/>
  <c r="F394" i="13"/>
  <c r="F393" i="13"/>
  <c r="F392" i="13"/>
  <c r="F391" i="13"/>
  <c r="F389" i="13"/>
  <c r="F388" i="13"/>
  <c r="F387" i="13"/>
  <c r="F386" i="13"/>
  <c r="F385" i="13"/>
  <c r="F384" i="13"/>
  <c r="F383" i="13"/>
  <c r="F382" i="13"/>
  <c r="F381" i="13"/>
  <c r="F380" i="13"/>
  <c r="F379" i="13"/>
  <c r="F378" i="13"/>
  <c r="F377" i="13"/>
  <c r="F376" i="13"/>
  <c r="F374" i="13"/>
  <c r="C374" i="13"/>
  <c r="B374" i="13"/>
  <c r="F373" i="13"/>
  <c r="C373" i="13"/>
  <c r="B373" i="13"/>
  <c r="F372" i="13"/>
  <c r="C372" i="13"/>
  <c r="B372" i="13"/>
  <c r="F371" i="13"/>
  <c r="C371" i="13"/>
  <c r="B371" i="13"/>
  <c r="F370" i="13"/>
  <c r="C370" i="13"/>
  <c r="B370" i="13"/>
  <c r="F369" i="13"/>
  <c r="C369" i="13"/>
  <c r="B369" i="13"/>
  <c r="F368" i="13"/>
  <c r="C368" i="13"/>
  <c r="B368" i="13"/>
  <c r="F366" i="13"/>
  <c r="C366" i="13"/>
  <c r="B366" i="13"/>
  <c r="F365" i="13"/>
  <c r="C365" i="13"/>
  <c r="B365" i="13"/>
  <c r="F364" i="13"/>
  <c r="C364" i="13"/>
  <c r="B364" i="13"/>
  <c r="F363" i="13"/>
  <c r="C363" i="13"/>
  <c r="B363" i="13"/>
  <c r="F362" i="13"/>
  <c r="C362" i="13"/>
  <c r="B362" i="13"/>
  <c r="F361" i="13"/>
  <c r="C361" i="13"/>
  <c r="B361" i="13"/>
  <c r="F360" i="13"/>
  <c r="C360" i="13"/>
  <c r="B360" i="13"/>
  <c r="F359" i="13"/>
  <c r="C359" i="13"/>
  <c r="B359" i="13"/>
  <c r="F358" i="13"/>
  <c r="C358" i="13"/>
  <c r="B358" i="13"/>
  <c r="F357" i="13"/>
  <c r="C357" i="13"/>
  <c r="B357" i="13"/>
  <c r="F356" i="13"/>
  <c r="C356" i="13"/>
  <c r="B356" i="13"/>
  <c r="F355" i="13"/>
  <c r="C355" i="13"/>
  <c r="B355" i="13"/>
  <c r="F354" i="13"/>
  <c r="C354" i="13"/>
  <c r="B354" i="13"/>
  <c r="F353" i="13"/>
  <c r="C353" i="13"/>
  <c r="B353" i="13"/>
  <c r="F352" i="13"/>
  <c r="C352" i="13"/>
  <c r="B352" i="13"/>
  <c r="F351" i="13"/>
  <c r="C351" i="13"/>
  <c r="B351" i="13"/>
  <c r="F350" i="13"/>
  <c r="C350" i="13"/>
  <c r="B350" i="13"/>
  <c r="F349" i="13"/>
  <c r="C349" i="13"/>
  <c r="B349" i="13"/>
  <c r="F348" i="13"/>
  <c r="C348" i="13"/>
  <c r="B348" i="13"/>
  <c r="F347" i="13"/>
  <c r="C347" i="13"/>
  <c r="B347" i="13"/>
  <c r="F346" i="13"/>
  <c r="C346" i="13"/>
  <c r="B346" i="13"/>
  <c r="F345" i="13"/>
  <c r="C345" i="13"/>
  <c r="B345" i="13"/>
  <c r="F344" i="13"/>
  <c r="C344" i="13"/>
  <c r="B344" i="13"/>
  <c r="F343" i="13"/>
  <c r="C343" i="13"/>
  <c r="B343" i="13"/>
  <c r="F342" i="13"/>
  <c r="C342" i="13"/>
  <c r="B342" i="13"/>
  <c r="F341" i="13"/>
  <c r="C341" i="13"/>
  <c r="B341" i="13"/>
  <c r="F340" i="13"/>
  <c r="C340" i="13"/>
  <c r="B340" i="13"/>
  <c r="F338" i="13"/>
  <c r="C338" i="13"/>
  <c r="B338" i="13"/>
  <c r="F337" i="13"/>
  <c r="C337" i="13"/>
  <c r="B337" i="13"/>
  <c r="F336" i="13"/>
  <c r="C336" i="13"/>
  <c r="B336" i="13"/>
  <c r="F335" i="13"/>
  <c r="C335" i="13"/>
  <c r="B335" i="13"/>
  <c r="F334" i="13"/>
  <c r="C334" i="13"/>
  <c r="B334" i="13"/>
  <c r="F333" i="13"/>
  <c r="C333" i="13"/>
  <c r="B333" i="13"/>
  <c r="F332" i="13"/>
  <c r="C332" i="13"/>
  <c r="B332" i="13"/>
  <c r="F331" i="13"/>
  <c r="C331" i="13"/>
  <c r="B331" i="13"/>
  <c r="F330" i="13"/>
  <c r="C330" i="13"/>
  <c r="B330" i="13"/>
  <c r="F329" i="13"/>
  <c r="C329" i="13"/>
  <c r="B329" i="13"/>
  <c r="F328" i="13"/>
  <c r="C328" i="13"/>
  <c r="B328" i="13"/>
  <c r="F326" i="13"/>
  <c r="C326" i="13"/>
  <c r="B326" i="13"/>
  <c r="F325" i="13"/>
  <c r="C325" i="13"/>
  <c r="B325" i="13"/>
  <c r="F324" i="13"/>
  <c r="C324" i="13"/>
  <c r="B324" i="13"/>
  <c r="F323" i="13"/>
  <c r="C323" i="13"/>
  <c r="B323" i="13"/>
  <c r="F322" i="13"/>
  <c r="C322" i="13"/>
  <c r="B322" i="13"/>
  <c r="F321" i="13"/>
  <c r="C321" i="13"/>
  <c r="B321" i="13"/>
  <c r="F320" i="13"/>
  <c r="C320" i="13"/>
  <c r="B320" i="13"/>
  <c r="F319" i="13"/>
  <c r="C319" i="13"/>
  <c r="B319" i="13"/>
  <c r="F318" i="13"/>
  <c r="C318" i="13"/>
  <c r="B318" i="13"/>
  <c r="F317" i="13"/>
  <c r="C317" i="13"/>
  <c r="B317" i="13"/>
  <c r="F316" i="13"/>
  <c r="C316" i="13"/>
  <c r="B316" i="13"/>
  <c r="F315" i="13"/>
  <c r="C315" i="13"/>
  <c r="B315" i="13"/>
  <c r="F314" i="13"/>
  <c r="C314" i="13"/>
  <c r="B314" i="13"/>
  <c r="F313" i="13"/>
  <c r="C313" i="13"/>
  <c r="B313" i="13"/>
  <c r="F312" i="13"/>
  <c r="C312" i="13"/>
  <c r="B312" i="13"/>
  <c r="F311" i="13"/>
  <c r="C311" i="13"/>
  <c r="B311" i="13"/>
  <c r="F310" i="13"/>
  <c r="C310" i="13"/>
  <c r="B310" i="13"/>
  <c r="F308" i="13"/>
  <c r="C308" i="13"/>
  <c r="B308" i="13"/>
  <c r="F307" i="13"/>
  <c r="C307" i="13"/>
  <c r="B307" i="13"/>
  <c r="F306" i="13"/>
  <c r="C306" i="13"/>
  <c r="B306" i="13"/>
  <c r="F305" i="13"/>
  <c r="C305" i="13"/>
  <c r="B305" i="13"/>
  <c r="F304" i="13"/>
  <c r="C304" i="13"/>
  <c r="B304" i="13"/>
  <c r="F303" i="13"/>
  <c r="C303" i="13"/>
  <c r="B303" i="13"/>
  <c r="F302" i="13"/>
  <c r="C302" i="13"/>
  <c r="B302" i="13"/>
  <c r="F301" i="13"/>
  <c r="C301" i="13"/>
  <c r="B301" i="13"/>
  <c r="F300" i="13"/>
  <c r="C300" i="13"/>
  <c r="B300" i="13"/>
  <c r="F299" i="13"/>
  <c r="C299" i="13"/>
  <c r="B299" i="13"/>
  <c r="F298" i="13"/>
  <c r="C298" i="13"/>
  <c r="B298" i="13"/>
  <c r="F297" i="13"/>
  <c r="C297" i="13"/>
  <c r="B297" i="13"/>
  <c r="F295" i="13"/>
  <c r="F294" i="13"/>
  <c r="F293" i="13"/>
  <c r="F292" i="13"/>
  <c r="F291" i="13"/>
  <c r="F290" i="13"/>
  <c r="F289" i="13"/>
  <c r="F288" i="13"/>
  <c r="F287" i="13"/>
  <c r="F286" i="13"/>
  <c r="F285" i="13"/>
  <c r="F284" i="13"/>
  <c r="F283" i="13"/>
  <c r="F282" i="13"/>
  <c r="F281" i="13"/>
  <c r="F280" i="13"/>
  <c r="F279" i="13"/>
  <c r="F278" i="13"/>
  <c r="F277" i="13"/>
  <c r="F276" i="13"/>
  <c r="F275" i="13"/>
  <c r="F274" i="13"/>
  <c r="F273" i="13"/>
  <c r="F272" i="13"/>
  <c r="F271" i="13"/>
  <c r="F270" i="13"/>
  <c r="F269" i="13"/>
  <c r="F268" i="13"/>
  <c r="F267" i="13"/>
  <c r="F266" i="13"/>
  <c r="F265" i="13"/>
  <c r="F264" i="13"/>
  <c r="F263" i="13"/>
  <c r="F262" i="13"/>
  <c r="F261" i="13"/>
  <c r="F260" i="13"/>
  <c r="F259" i="13"/>
  <c r="F258" i="13"/>
  <c r="F257" i="13"/>
  <c r="F256" i="13"/>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39" i="13"/>
  <c r="C139" i="13"/>
  <c r="B139" i="13"/>
  <c r="F138" i="13"/>
  <c r="C138" i="13"/>
  <c r="B138" i="13"/>
  <c r="F137" i="13"/>
  <c r="C137" i="13"/>
  <c r="B137" i="13"/>
  <c r="F136" i="13"/>
  <c r="C136" i="13"/>
  <c r="B136" i="13"/>
  <c r="F135" i="13"/>
  <c r="C135" i="13"/>
  <c r="B135" i="13"/>
  <c r="F134" i="13"/>
  <c r="C134" i="13"/>
  <c r="B134" i="13"/>
  <c r="F133" i="13"/>
  <c r="C133" i="13"/>
  <c r="B133" i="13"/>
  <c r="F132" i="13"/>
  <c r="C132" i="13"/>
  <c r="B132" i="13"/>
  <c r="F131" i="13"/>
  <c r="C131" i="13"/>
  <c r="B131" i="13"/>
  <c r="F130" i="13"/>
  <c r="C130" i="13"/>
  <c r="B130" i="13"/>
  <c r="F129" i="13"/>
  <c r="C129" i="13"/>
  <c r="B129" i="13"/>
  <c r="F127" i="13"/>
  <c r="C127" i="13"/>
  <c r="B127" i="13"/>
  <c r="F126" i="13"/>
  <c r="C126" i="13"/>
  <c r="B126" i="13"/>
  <c r="F125" i="13"/>
  <c r="C125" i="13"/>
  <c r="B125" i="13"/>
  <c r="F124" i="13"/>
  <c r="C124" i="13"/>
  <c r="B124" i="13"/>
  <c r="F123" i="13"/>
  <c r="C123" i="13"/>
  <c r="B123" i="13"/>
  <c r="F122" i="13"/>
  <c r="C122" i="13"/>
  <c r="B122" i="13"/>
  <c r="F121" i="13"/>
  <c r="C121" i="13"/>
  <c r="B121" i="13"/>
  <c r="F120" i="13"/>
  <c r="C120" i="13"/>
  <c r="B120" i="13"/>
  <c r="F118" i="13"/>
  <c r="C118" i="13"/>
  <c r="B118" i="13"/>
  <c r="F117" i="13"/>
  <c r="C117" i="13"/>
  <c r="B117" i="13"/>
  <c r="F116" i="13"/>
  <c r="C116" i="13"/>
  <c r="B116" i="13"/>
  <c r="F115" i="13"/>
  <c r="C115" i="13"/>
  <c r="B115" i="13"/>
  <c r="F114" i="13"/>
  <c r="C114" i="13"/>
  <c r="B114" i="13"/>
  <c r="F113" i="13"/>
  <c r="C113" i="13"/>
  <c r="B113" i="13"/>
  <c r="F112" i="13"/>
  <c r="C112" i="13"/>
  <c r="B112" i="13"/>
  <c r="F111" i="13"/>
  <c r="C111" i="13"/>
  <c r="B111" i="13"/>
  <c r="F109" i="13"/>
  <c r="C109" i="13"/>
  <c r="B109" i="13"/>
  <c r="F108" i="13"/>
  <c r="C108" i="13"/>
  <c r="B108" i="13"/>
  <c r="F107" i="13"/>
  <c r="C107" i="13"/>
  <c r="B107" i="13"/>
  <c r="F106" i="13"/>
  <c r="C106" i="13"/>
  <c r="B106" i="13"/>
  <c r="F105" i="13"/>
  <c r="C105" i="13"/>
  <c r="B105" i="13"/>
  <c r="F104" i="13"/>
  <c r="C104" i="13"/>
  <c r="B104" i="13"/>
  <c r="F103" i="13"/>
  <c r="C103" i="13"/>
  <c r="B103" i="13"/>
  <c r="F102" i="13"/>
  <c r="C102" i="13"/>
  <c r="B102" i="13"/>
  <c r="F98" i="13"/>
  <c r="F97" i="13"/>
  <c r="F96" i="13"/>
  <c r="F95" i="13"/>
  <c r="F94" i="13"/>
  <c r="F93" i="13"/>
  <c r="F92" i="13"/>
  <c r="F91" i="13"/>
  <c r="F90" i="13"/>
  <c r="F89" i="13"/>
  <c r="F87" i="13"/>
  <c r="F86" i="13"/>
  <c r="F85" i="13"/>
  <c r="F84" i="13"/>
  <c r="F83" i="13"/>
  <c r="F82" i="13"/>
  <c r="F81" i="13"/>
  <c r="F80" i="13"/>
  <c r="F79" i="13"/>
  <c r="F78" i="13"/>
  <c r="F76" i="13"/>
  <c r="C76" i="13"/>
  <c r="B76" i="13"/>
  <c r="F75" i="13"/>
  <c r="C75" i="13"/>
  <c r="B75" i="13"/>
  <c r="F74" i="13"/>
  <c r="C74" i="13"/>
  <c r="B74" i="13"/>
  <c r="F73" i="13"/>
  <c r="C73" i="13"/>
  <c r="B73" i="13"/>
  <c r="F72" i="13"/>
  <c r="C72" i="13"/>
  <c r="B72" i="13"/>
  <c r="F71" i="13"/>
  <c r="C71" i="13"/>
  <c r="B71" i="13"/>
  <c r="F70" i="13"/>
  <c r="C70" i="13"/>
  <c r="B70" i="13"/>
  <c r="F69" i="13"/>
  <c r="C69" i="13"/>
  <c r="B69" i="13"/>
  <c r="F68" i="13"/>
  <c r="C68" i="13"/>
  <c r="B68" i="13"/>
  <c r="F67" i="13"/>
  <c r="C67" i="13"/>
  <c r="B67" i="13"/>
  <c r="F65" i="13"/>
  <c r="C65" i="13"/>
  <c r="B65" i="13"/>
  <c r="F64" i="13"/>
  <c r="C64" i="13"/>
  <c r="B64" i="13"/>
  <c r="F63" i="13"/>
  <c r="C63" i="13"/>
  <c r="B63" i="13"/>
  <c r="F62" i="13"/>
  <c r="C62" i="13"/>
  <c r="B62" i="13"/>
  <c r="F61" i="13"/>
  <c r="C61" i="13"/>
  <c r="B61" i="13"/>
  <c r="F60" i="13"/>
  <c r="C60" i="13"/>
  <c r="B60" i="13"/>
  <c r="F59" i="13"/>
  <c r="C59" i="13"/>
  <c r="B59" i="13"/>
  <c r="F58" i="13"/>
  <c r="C58" i="13"/>
  <c r="B58" i="13"/>
  <c r="F57" i="13"/>
  <c r="C57" i="13"/>
  <c r="B57" i="13"/>
  <c r="F56" i="13"/>
  <c r="C56" i="13"/>
  <c r="B56" i="13"/>
  <c r="F53" i="13"/>
  <c r="C53" i="13"/>
  <c r="B53" i="13"/>
  <c r="F52" i="13"/>
  <c r="C52" i="13"/>
  <c r="B52" i="13"/>
  <c r="F51" i="13"/>
  <c r="C51" i="13"/>
  <c r="B51" i="13"/>
  <c r="F50" i="13"/>
  <c r="C50" i="13"/>
  <c r="B50" i="13"/>
  <c r="F49" i="13"/>
  <c r="C49" i="13"/>
  <c r="B49" i="13"/>
  <c r="F48" i="13"/>
  <c r="C48" i="13"/>
  <c r="B48" i="13"/>
  <c r="F47" i="13"/>
  <c r="C47" i="13"/>
  <c r="B47" i="13"/>
  <c r="F46" i="13"/>
  <c r="F45" i="13"/>
  <c r="C45" i="13"/>
  <c r="B45" i="13"/>
  <c r="F43" i="13"/>
  <c r="C43" i="13"/>
  <c r="B43" i="13"/>
  <c r="F42" i="13"/>
  <c r="C42" i="13"/>
  <c r="B42" i="13"/>
  <c r="F41" i="13"/>
  <c r="C41" i="13"/>
  <c r="B41" i="13"/>
  <c r="F40" i="13"/>
  <c r="C40" i="13"/>
  <c r="B40" i="13"/>
  <c r="F39" i="13"/>
  <c r="C39" i="13"/>
  <c r="B39" i="13"/>
  <c r="F38" i="13"/>
  <c r="C38" i="13"/>
  <c r="B38" i="13"/>
  <c r="F37" i="13"/>
  <c r="C37" i="13"/>
  <c r="B37" i="13"/>
  <c r="F36" i="13"/>
  <c r="C36" i="13"/>
  <c r="B36" i="13"/>
  <c r="F35" i="13"/>
  <c r="C35" i="13"/>
  <c r="B35" i="13"/>
  <c r="F33" i="13"/>
  <c r="C33" i="13"/>
  <c r="B33" i="13"/>
  <c r="F32" i="13"/>
  <c r="C32" i="13"/>
  <c r="B32" i="13"/>
  <c r="F31" i="13"/>
  <c r="C31" i="13"/>
  <c r="B31" i="13"/>
  <c r="F30" i="13"/>
  <c r="C30" i="13"/>
  <c r="B30" i="13"/>
  <c r="F29" i="13"/>
  <c r="C29" i="13"/>
  <c r="B29" i="13"/>
  <c r="F28" i="13"/>
  <c r="C28" i="13"/>
  <c r="B28" i="13"/>
  <c r="F27" i="13"/>
  <c r="C27" i="13"/>
  <c r="B27" i="13"/>
  <c r="F26" i="13"/>
  <c r="C26" i="13"/>
  <c r="B26" i="13"/>
  <c r="F25" i="13"/>
  <c r="C25" i="13"/>
  <c r="B25" i="13"/>
  <c r="F23" i="13"/>
  <c r="C23" i="13"/>
  <c r="B23" i="13"/>
  <c r="F22" i="13"/>
  <c r="C22" i="13"/>
  <c r="B22" i="13"/>
  <c r="F21" i="13"/>
  <c r="C21" i="13"/>
  <c r="B21" i="13"/>
  <c r="F20" i="13"/>
  <c r="C20" i="13"/>
  <c r="B20" i="13"/>
  <c r="F19" i="13"/>
  <c r="C19" i="13"/>
  <c r="B19" i="13"/>
  <c r="F18" i="13"/>
  <c r="C18" i="13"/>
  <c r="B18" i="13"/>
  <c r="F17" i="13"/>
  <c r="C17" i="13"/>
  <c r="B17" i="13"/>
  <c r="F16" i="13"/>
  <c r="C16" i="13"/>
  <c r="B16" i="13"/>
  <c r="F15" i="13"/>
  <c r="C15" i="13"/>
  <c r="B15" i="13"/>
  <c r="F13" i="13"/>
  <c r="C13" i="13"/>
  <c r="B13" i="13"/>
  <c r="F12" i="13"/>
  <c r="C12" i="13"/>
  <c r="B12" i="13"/>
  <c r="F11" i="13"/>
  <c r="C11" i="13"/>
  <c r="B11" i="13"/>
  <c r="F10" i="13"/>
  <c r="C10" i="13"/>
  <c r="B10" i="13"/>
  <c r="F9" i="13"/>
  <c r="C9" i="13"/>
  <c r="B9" i="13"/>
  <c r="F8" i="13"/>
  <c r="C8" i="13"/>
  <c r="B8" i="13"/>
  <c r="F7" i="13"/>
  <c r="C7" i="13"/>
  <c r="B7" i="13"/>
  <c r="F6" i="13"/>
  <c r="C6" i="13"/>
  <c r="B6" i="13"/>
  <c r="F5" i="13"/>
  <c r="C5" i="13"/>
  <c r="B5" i="13"/>
  <c r="F829" i="7"/>
  <c r="B829" i="7"/>
  <c r="F828" i="7"/>
  <c r="B828" i="7"/>
  <c r="F826" i="7"/>
  <c r="B826" i="7"/>
  <c r="F825" i="7"/>
  <c r="B825" i="7"/>
  <c r="F824" i="7"/>
  <c r="B824" i="7"/>
  <c r="F823" i="7"/>
  <c r="B823" i="7"/>
  <c r="F822" i="7"/>
  <c r="B822" i="7"/>
  <c r="F821" i="7"/>
  <c r="B821" i="7"/>
  <c r="F820" i="7"/>
  <c r="B820" i="7"/>
  <c r="F819" i="7"/>
  <c r="B819" i="7"/>
  <c r="F816" i="7"/>
  <c r="F815" i="7" s="1"/>
  <c r="C816" i="7"/>
  <c r="B816" i="7"/>
  <c r="F814" i="7"/>
  <c r="C814" i="7"/>
  <c r="B814" i="7"/>
  <c r="F813" i="7"/>
  <c r="C813" i="7"/>
  <c r="B813" i="7"/>
  <c r="F812" i="7"/>
  <c r="C812" i="7"/>
  <c r="B812" i="7"/>
  <c r="F811" i="7"/>
  <c r="C811" i="7"/>
  <c r="B811" i="7"/>
  <c r="F810" i="7"/>
  <c r="C810" i="7"/>
  <c r="B810" i="7"/>
  <c r="F809" i="7"/>
  <c r="C809" i="7"/>
  <c r="B809" i="7"/>
  <c r="F808" i="7"/>
  <c r="C808" i="7"/>
  <c r="B808" i="7"/>
  <c r="F807" i="7"/>
  <c r="C807" i="7"/>
  <c r="B807" i="7"/>
  <c r="F805" i="7"/>
  <c r="C805" i="7"/>
  <c r="B805" i="7"/>
  <c r="F804" i="7"/>
  <c r="C804" i="7"/>
  <c r="B804" i="7"/>
  <c r="F803" i="7"/>
  <c r="C803" i="7"/>
  <c r="B803" i="7"/>
  <c r="F802" i="7"/>
  <c r="C802" i="7"/>
  <c r="B802" i="7"/>
  <c r="F800" i="7"/>
  <c r="C800" i="7"/>
  <c r="B800" i="7"/>
  <c r="F799" i="7"/>
  <c r="C799" i="7"/>
  <c r="B799" i="7"/>
  <c r="F798" i="7"/>
  <c r="C798" i="7"/>
  <c r="B798" i="7"/>
  <c r="F797" i="7"/>
  <c r="C797" i="7"/>
  <c r="B797" i="7"/>
  <c r="F796" i="7"/>
  <c r="C796" i="7"/>
  <c r="B796" i="7"/>
  <c r="F795" i="7"/>
  <c r="C795" i="7"/>
  <c r="B795" i="7"/>
  <c r="F792" i="7"/>
  <c r="C792" i="7"/>
  <c r="B792" i="7"/>
  <c r="F791" i="7"/>
  <c r="C791" i="7"/>
  <c r="B791" i="7"/>
  <c r="F790" i="7"/>
  <c r="C790" i="7"/>
  <c r="B790" i="7"/>
  <c r="F789" i="7"/>
  <c r="C789" i="7"/>
  <c r="B789" i="7"/>
  <c r="F788" i="7"/>
  <c r="C788" i="7"/>
  <c r="B788" i="7"/>
  <c r="F787" i="7"/>
  <c r="C787" i="7"/>
  <c r="B787" i="7"/>
  <c r="F786" i="7"/>
  <c r="C786" i="7"/>
  <c r="B786" i="7"/>
  <c r="F785" i="7"/>
  <c r="F784" i="7"/>
  <c r="C784" i="7"/>
  <c r="B784" i="7"/>
  <c r="F783" i="7"/>
  <c r="C783" i="7"/>
  <c r="B783" i="7"/>
  <c r="F782" i="7"/>
  <c r="C782" i="7"/>
  <c r="B782" i="7"/>
  <c r="F781" i="7"/>
  <c r="C781" i="7"/>
  <c r="B781" i="7"/>
  <c r="F780" i="7"/>
  <c r="C780" i="7"/>
  <c r="B780" i="7"/>
  <c r="F779" i="7"/>
  <c r="C779" i="7"/>
  <c r="B779" i="7"/>
  <c r="F778" i="7"/>
  <c r="C778" i="7"/>
  <c r="B778" i="7"/>
  <c r="F777" i="7"/>
  <c r="C777" i="7"/>
  <c r="B777" i="7"/>
  <c r="F776" i="7"/>
  <c r="C776" i="7"/>
  <c r="B776" i="7"/>
  <c r="F775" i="7"/>
  <c r="C775" i="7"/>
  <c r="B775" i="7"/>
  <c r="F773" i="7"/>
  <c r="C773" i="7"/>
  <c r="B773" i="7"/>
  <c r="F772" i="7"/>
  <c r="C772" i="7"/>
  <c r="B772" i="7"/>
  <c r="F771" i="7"/>
  <c r="C771" i="7"/>
  <c r="B771" i="7"/>
  <c r="F770" i="7"/>
  <c r="C770" i="7"/>
  <c r="B770" i="7"/>
  <c r="F769" i="7"/>
  <c r="C769" i="7"/>
  <c r="B769" i="7"/>
  <c r="F768" i="7"/>
  <c r="C768" i="7"/>
  <c r="B768" i="7"/>
  <c r="F767" i="7"/>
  <c r="C767" i="7"/>
  <c r="B767" i="7"/>
  <c r="F766" i="7"/>
  <c r="C766" i="7"/>
  <c r="B766" i="7"/>
  <c r="F763" i="7"/>
  <c r="C763" i="7"/>
  <c r="B763" i="7"/>
  <c r="F762" i="7"/>
  <c r="C762" i="7"/>
  <c r="B762" i="7"/>
  <c r="F760" i="7"/>
  <c r="C760" i="7"/>
  <c r="B760" i="7"/>
  <c r="F759" i="7"/>
  <c r="C759" i="7"/>
  <c r="B759" i="7"/>
  <c r="F758" i="7"/>
  <c r="C758" i="7"/>
  <c r="B758" i="7"/>
  <c r="F757" i="7"/>
  <c r="C757" i="7"/>
  <c r="B757" i="7"/>
  <c r="F756" i="7"/>
  <c r="C756" i="7"/>
  <c r="B756" i="7"/>
  <c r="F754" i="7"/>
  <c r="C754" i="7"/>
  <c r="B754" i="7"/>
  <c r="F753" i="7"/>
  <c r="C753" i="7"/>
  <c r="B753" i="7"/>
  <c r="F752" i="7"/>
  <c r="C752" i="7"/>
  <c r="B752" i="7"/>
  <c r="F751" i="7"/>
  <c r="C751" i="7"/>
  <c r="B751" i="7"/>
  <c r="F750" i="7"/>
  <c r="C750" i="7"/>
  <c r="B750" i="7"/>
  <c r="F749" i="7"/>
  <c r="C749" i="7"/>
  <c r="B749" i="7"/>
  <c r="F748" i="7"/>
  <c r="C748" i="7"/>
  <c r="B748" i="7"/>
  <c r="F747" i="7"/>
  <c r="C747" i="7"/>
  <c r="B747" i="7"/>
  <c r="F746" i="7"/>
  <c r="C746" i="7"/>
  <c r="B746" i="7"/>
  <c r="F745" i="7"/>
  <c r="C745" i="7"/>
  <c r="B745" i="7"/>
  <c r="F744" i="7"/>
  <c r="C744" i="7"/>
  <c r="B744" i="7"/>
  <c r="F743" i="7"/>
  <c r="C743" i="7"/>
  <c r="B743" i="7"/>
  <c r="F742" i="7"/>
  <c r="C742" i="7"/>
  <c r="B742" i="7"/>
  <c r="F741" i="7"/>
  <c r="C741" i="7"/>
  <c r="B741" i="7"/>
  <c r="F740" i="7"/>
  <c r="C740" i="7"/>
  <c r="B740" i="7"/>
  <c r="F739" i="7"/>
  <c r="C739" i="7"/>
  <c r="B739" i="7"/>
  <c r="F738" i="7"/>
  <c r="C738" i="7"/>
  <c r="B738" i="7"/>
  <c r="F737" i="7"/>
  <c r="C737" i="7"/>
  <c r="B737" i="7"/>
  <c r="F735" i="7"/>
  <c r="C735" i="7"/>
  <c r="B735" i="7"/>
  <c r="F734" i="7"/>
  <c r="C734" i="7"/>
  <c r="B734" i="7"/>
  <c r="F733" i="7"/>
  <c r="C733" i="7"/>
  <c r="B733" i="7"/>
  <c r="F732" i="7"/>
  <c r="C732" i="7"/>
  <c r="B732" i="7"/>
  <c r="F731" i="7"/>
  <c r="C731" i="7"/>
  <c r="B731" i="7"/>
  <c r="F730" i="7"/>
  <c r="C730" i="7"/>
  <c r="B730" i="7"/>
  <c r="F729" i="7"/>
  <c r="C729" i="7"/>
  <c r="B729" i="7"/>
  <c r="F728" i="7"/>
  <c r="C728" i="7"/>
  <c r="B728" i="7"/>
  <c r="F727" i="7"/>
  <c r="C727" i="7"/>
  <c r="B727" i="7"/>
  <c r="F726" i="7"/>
  <c r="C726" i="7"/>
  <c r="B726" i="7"/>
  <c r="F725" i="7"/>
  <c r="C725" i="7"/>
  <c r="B725" i="7"/>
  <c r="F724" i="7"/>
  <c r="C724" i="7"/>
  <c r="B724" i="7"/>
  <c r="F723" i="7"/>
  <c r="C723" i="7"/>
  <c r="B723" i="7"/>
  <c r="F722" i="7"/>
  <c r="C722" i="7"/>
  <c r="B722" i="7"/>
  <c r="F721" i="7"/>
  <c r="C721" i="7"/>
  <c r="B721" i="7"/>
  <c r="F720" i="7"/>
  <c r="C720" i="7"/>
  <c r="B720" i="7"/>
  <c r="F719" i="7"/>
  <c r="C719" i="7"/>
  <c r="B719" i="7"/>
  <c r="F718" i="7"/>
  <c r="C718" i="7"/>
  <c r="B718" i="7"/>
  <c r="F717" i="7"/>
  <c r="C717" i="7"/>
  <c r="B717" i="7"/>
  <c r="F715" i="7"/>
  <c r="C715" i="7"/>
  <c r="B715" i="7"/>
  <c r="F714" i="7"/>
  <c r="C714" i="7"/>
  <c r="B714" i="7"/>
  <c r="F713" i="7"/>
  <c r="C713" i="7"/>
  <c r="B713" i="7"/>
  <c r="F712" i="7"/>
  <c r="C712" i="7"/>
  <c r="B712" i="7"/>
  <c r="F711" i="7"/>
  <c r="C711" i="7"/>
  <c r="B711" i="7"/>
  <c r="F710" i="7"/>
  <c r="C710" i="7"/>
  <c r="B710" i="7"/>
  <c r="F709" i="7"/>
  <c r="C709" i="7"/>
  <c r="B709" i="7"/>
  <c r="F708" i="7"/>
  <c r="C708" i="7"/>
  <c r="B708" i="7"/>
  <c r="F707" i="7"/>
  <c r="C707" i="7"/>
  <c r="B707" i="7"/>
  <c r="F705" i="7"/>
  <c r="C705" i="7"/>
  <c r="B705" i="7"/>
  <c r="F704" i="7"/>
  <c r="C704" i="7"/>
  <c r="B704" i="7"/>
  <c r="F703" i="7"/>
  <c r="C703" i="7"/>
  <c r="B703" i="7"/>
  <c r="F702" i="7"/>
  <c r="C702" i="7"/>
  <c r="B702" i="7"/>
  <c r="F701" i="7"/>
  <c r="C701" i="7"/>
  <c r="B701" i="7"/>
  <c r="F700" i="7"/>
  <c r="C700" i="7"/>
  <c r="B700" i="7"/>
  <c r="F699" i="7"/>
  <c r="C699" i="7"/>
  <c r="B699" i="7"/>
  <c r="F698" i="7"/>
  <c r="C698" i="7"/>
  <c r="B698" i="7"/>
  <c r="F697" i="7"/>
  <c r="C697" i="7"/>
  <c r="B697" i="7"/>
  <c r="F696" i="7"/>
  <c r="C696" i="7"/>
  <c r="B696" i="7"/>
  <c r="F695" i="7"/>
  <c r="C695" i="7"/>
  <c r="B695" i="7"/>
  <c r="F694" i="7"/>
  <c r="C694" i="7"/>
  <c r="B694" i="7"/>
  <c r="F693" i="7"/>
  <c r="C693" i="7"/>
  <c r="B693" i="7"/>
  <c r="F691" i="7"/>
  <c r="C691" i="7"/>
  <c r="B691" i="7"/>
  <c r="F690" i="7"/>
  <c r="C690" i="7"/>
  <c r="B690" i="7"/>
  <c r="F689" i="7"/>
  <c r="C689" i="7"/>
  <c r="B689" i="7"/>
  <c r="F687" i="7"/>
  <c r="C687" i="7"/>
  <c r="B687" i="7"/>
  <c r="F686" i="7"/>
  <c r="C686" i="7"/>
  <c r="B686" i="7"/>
  <c r="F685" i="7"/>
  <c r="C685" i="7"/>
  <c r="B685" i="7"/>
  <c r="F684" i="7"/>
  <c r="C684" i="7"/>
  <c r="B684" i="7"/>
  <c r="F683" i="7"/>
  <c r="C683" i="7"/>
  <c r="B683" i="7"/>
  <c r="F682" i="7"/>
  <c r="C682" i="7"/>
  <c r="B682" i="7"/>
  <c r="F681" i="7"/>
  <c r="C681" i="7"/>
  <c r="B681" i="7"/>
  <c r="F680" i="7"/>
  <c r="C680" i="7"/>
  <c r="B680" i="7"/>
  <c r="F679" i="7"/>
  <c r="C679" i="7"/>
  <c r="B679" i="7"/>
  <c r="F678" i="7"/>
  <c r="C678" i="7"/>
  <c r="B678" i="7"/>
  <c r="F677" i="7"/>
  <c r="C677" i="7"/>
  <c r="B677" i="7"/>
  <c r="F676" i="7"/>
  <c r="C676" i="7"/>
  <c r="B676" i="7"/>
  <c r="F675" i="7"/>
  <c r="C675" i="7"/>
  <c r="B675" i="7"/>
  <c r="F672" i="7"/>
  <c r="C672" i="7"/>
  <c r="B672" i="7"/>
  <c r="F671" i="7"/>
  <c r="C671" i="7"/>
  <c r="B671" i="7"/>
  <c r="F670" i="7"/>
  <c r="C670" i="7"/>
  <c r="B670" i="7"/>
  <c r="F668" i="7"/>
  <c r="C668" i="7"/>
  <c r="B668" i="7"/>
  <c r="F667" i="7"/>
  <c r="C667" i="7"/>
  <c r="B667" i="7"/>
  <c r="F665" i="7"/>
  <c r="C665" i="7"/>
  <c r="B665" i="7"/>
  <c r="F664" i="7"/>
  <c r="C664" i="7"/>
  <c r="B664" i="7"/>
  <c r="F663" i="7"/>
  <c r="C663" i="7"/>
  <c r="B663" i="7"/>
  <c r="F660" i="7"/>
  <c r="F659" i="7"/>
  <c r="F658" i="7"/>
  <c r="F657" i="7"/>
  <c r="F656" i="7"/>
  <c r="F654" i="7"/>
  <c r="F653" i="7"/>
  <c r="F652" i="7"/>
  <c r="F651" i="7"/>
  <c r="F650" i="7"/>
  <c r="F648" i="7"/>
  <c r="F647" i="7"/>
  <c r="F646" i="7"/>
  <c r="F645" i="7"/>
  <c r="F644" i="7"/>
  <c r="F643" i="7"/>
  <c r="F642" i="7"/>
  <c r="F641" i="7"/>
  <c r="F639" i="7"/>
  <c r="F638" i="7"/>
  <c r="F637" i="7"/>
  <c r="F635" i="7"/>
  <c r="F634" i="7"/>
  <c r="F633" i="7"/>
  <c r="F632" i="7"/>
  <c r="F631" i="7"/>
  <c r="F630" i="7"/>
  <c r="F629" i="7"/>
  <c r="F628" i="7"/>
  <c r="F627" i="7"/>
  <c r="F625" i="7"/>
  <c r="F624" i="7"/>
  <c r="F623" i="7"/>
  <c r="F621" i="7"/>
  <c r="F620" i="7"/>
  <c r="F619" i="7"/>
  <c r="F618" i="7"/>
  <c r="F617" i="7"/>
  <c r="F616" i="7"/>
  <c r="F615" i="7"/>
  <c r="F614" i="7"/>
  <c r="F613" i="7"/>
  <c r="F612" i="7"/>
  <c r="F611" i="7"/>
  <c r="F610" i="7"/>
  <c r="F609" i="7"/>
  <c r="F608" i="7"/>
  <c r="F607" i="7"/>
  <c r="F606" i="7"/>
  <c r="F605" i="7"/>
  <c r="F604" i="7"/>
  <c r="F603" i="7"/>
  <c r="F602" i="7"/>
  <c r="F601" i="7"/>
  <c r="F600" i="7"/>
  <c r="F599" i="7"/>
  <c r="F598" i="7"/>
  <c r="F597" i="7"/>
  <c r="F596" i="7"/>
  <c r="F595" i="7"/>
  <c r="F594" i="7"/>
  <c r="F593" i="7"/>
  <c r="F592" i="7"/>
  <c r="F591" i="7"/>
  <c r="F590" i="7"/>
  <c r="F589" i="7"/>
  <c r="F588" i="7"/>
  <c r="F587" i="7"/>
  <c r="F586" i="7"/>
  <c r="F585" i="7"/>
  <c r="F584" i="7"/>
  <c r="F583" i="7"/>
  <c r="F582" i="7"/>
  <c r="F581" i="7"/>
  <c r="F578" i="7"/>
  <c r="C578" i="7"/>
  <c r="B578" i="7"/>
  <c r="F577" i="7"/>
  <c r="C577" i="7"/>
  <c r="B577" i="7"/>
  <c r="F576" i="7"/>
  <c r="C576" i="7"/>
  <c r="B576" i="7"/>
  <c r="F575" i="7"/>
  <c r="C575" i="7"/>
  <c r="B575" i="7"/>
  <c r="F574" i="7"/>
  <c r="C574" i="7"/>
  <c r="B574" i="7"/>
  <c r="F573" i="7"/>
  <c r="C573" i="7"/>
  <c r="B573" i="7"/>
  <c r="F572" i="7"/>
  <c r="C572" i="7"/>
  <c r="B572" i="7"/>
  <c r="F571" i="7"/>
  <c r="C571" i="7"/>
  <c r="B571" i="7"/>
  <c r="F570" i="7"/>
  <c r="C570" i="7"/>
  <c r="B570" i="7"/>
  <c r="F569" i="7"/>
  <c r="C569" i="7"/>
  <c r="B569" i="7"/>
  <c r="F568" i="7"/>
  <c r="C568" i="7"/>
  <c r="B568" i="7"/>
  <c r="F567" i="7"/>
  <c r="C567" i="7"/>
  <c r="B567" i="7"/>
  <c r="F566" i="7"/>
  <c r="C566" i="7"/>
  <c r="B566" i="7"/>
  <c r="F564" i="7"/>
  <c r="C564" i="7"/>
  <c r="B564" i="7"/>
  <c r="F563" i="7"/>
  <c r="C563" i="7"/>
  <c r="B563" i="7"/>
  <c r="F562" i="7"/>
  <c r="C562" i="7"/>
  <c r="B562" i="7"/>
  <c r="F561" i="7"/>
  <c r="C561" i="7"/>
  <c r="B561" i="7"/>
  <c r="F560" i="7"/>
  <c r="C560" i="7"/>
  <c r="B560" i="7"/>
  <c r="F559" i="7"/>
  <c r="C559" i="7"/>
  <c r="B559" i="7"/>
  <c r="F558" i="7"/>
  <c r="C558" i="7"/>
  <c r="B558" i="7"/>
  <c r="F557" i="7"/>
  <c r="C557" i="7"/>
  <c r="B557" i="7"/>
  <c r="F556" i="7"/>
  <c r="C556" i="7"/>
  <c r="B556" i="7"/>
  <c r="F555" i="7"/>
  <c r="C555" i="7"/>
  <c r="B555" i="7"/>
  <c r="F554" i="7"/>
  <c r="C554" i="7"/>
  <c r="B554" i="7"/>
  <c r="F553" i="7"/>
  <c r="C553" i="7"/>
  <c r="B553" i="7"/>
  <c r="F552" i="7"/>
  <c r="C552" i="7"/>
  <c r="B552" i="7"/>
  <c r="F551" i="7"/>
  <c r="C551" i="7"/>
  <c r="B551" i="7"/>
  <c r="F550" i="7"/>
  <c r="C550" i="7"/>
  <c r="B550" i="7"/>
  <c r="F549" i="7"/>
  <c r="C549" i="7"/>
  <c r="B549" i="7"/>
  <c r="F548" i="7"/>
  <c r="C548" i="7"/>
  <c r="B548" i="7"/>
  <c r="F547" i="7"/>
  <c r="C547" i="7"/>
  <c r="B547" i="7"/>
  <c r="F546" i="7"/>
  <c r="C546" i="7"/>
  <c r="B546" i="7"/>
  <c r="F545" i="7"/>
  <c r="C545" i="7"/>
  <c r="B545" i="7"/>
  <c r="F543" i="7"/>
  <c r="C543" i="7"/>
  <c r="B543" i="7"/>
  <c r="F542" i="7"/>
  <c r="C542" i="7"/>
  <c r="B542" i="7"/>
  <c r="F541" i="7"/>
  <c r="C541" i="7"/>
  <c r="B541" i="7"/>
  <c r="F540" i="7"/>
  <c r="C540" i="7"/>
  <c r="B540" i="7"/>
  <c r="F539" i="7"/>
  <c r="C539" i="7"/>
  <c r="B539" i="7"/>
  <c r="F538" i="7"/>
  <c r="C538" i="7"/>
  <c r="B538" i="7"/>
  <c r="F536" i="7"/>
  <c r="C536" i="7"/>
  <c r="B536" i="7"/>
  <c r="F535" i="7"/>
  <c r="C535" i="7"/>
  <c r="B535" i="7"/>
  <c r="F534" i="7"/>
  <c r="C534" i="7"/>
  <c r="B534" i="7"/>
  <c r="F533" i="7"/>
  <c r="C533" i="7"/>
  <c r="B533" i="7"/>
  <c r="F532" i="7"/>
  <c r="C532" i="7"/>
  <c r="B532" i="7"/>
  <c r="F531" i="7"/>
  <c r="C531" i="7"/>
  <c r="B531" i="7"/>
  <c r="F529" i="7"/>
  <c r="C529" i="7"/>
  <c r="B529" i="7"/>
  <c r="F528" i="7"/>
  <c r="C528" i="7"/>
  <c r="B528" i="7"/>
  <c r="F527" i="7"/>
  <c r="C527" i="7"/>
  <c r="B527" i="7"/>
  <c r="F526" i="7"/>
  <c r="C526" i="7"/>
  <c r="B526" i="7"/>
  <c r="F525" i="7"/>
  <c r="C525" i="7"/>
  <c r="B525" i="7"/>
  <c r="F524" i="7"/>
  <c r="C524" i="7"/>
  <c r="B524" i="7"/>
  <c r="F523" i="7"/>
  <c r="C523" i="7"/>
  <c r="B523" i="7"/>
  <c r="F522" i="7"/>
  <c r="C522" i="7"/>
  <c r="B522" i="7"/>
  <c r="F521" i="7"/>
  <c r="C521" i="7"/>
  <c r="B521" i="7"/>
  <c r="F520" i="7"/>
  <c r="C520" i="7"/>
  <c r="B520" i="7"/>
  <c r="F519" i="7"/>
  <c r="C519" i="7"/>
  <c r="B519" i="7"/>
  <c r="F518" i="7"/>
  <c r="C518" i="7"/>
  <c r="B518" i="7"/>
  <c r="F517" i="7"/>
  <c r="C517" i="7"/>
  <c r="B517" i="7"/>
  <c r="F516" i="7"/>
  <c r="C516" i="7"/>
  <c r="B516" i="7"/>
  <c r="F515" i="7"/>
  <c r="C515" i="7"/>
  <c r="B515" i="7"/>
  <c r="F514" i="7"/>
  <c r="C514" i="7"/>
  <c r="B514" i="7"/>
  <c r="F513" i="7"/>
  <c r="C513" i="7"/>
  <c r="B513" i="7"/>
  <c r="F511" i="7"/>
  <c r="C511" i="7"/>
  <c r="B511" i="7"/>
  <c r="F510" i="7"/>
  <c r="C510" i="7"/>
  <c r="B510" i="7"/>
  <c r="F509" i="7"/>
  <c r="C509" i="7"/>
  <c r="B509" i="7"/>
  <c r="F508" i="7"/>
  <c r="C508" i="7"/>
  <c r="B508" i="7"/>
  <c r="F507" i="7"/>
  <c r="C507" i="7"/>
  <c r="B507" i="7"/>
  <c r="F506" i="7"/>
  <c r="C506" i="7"/>
  <c r="B506" i="7"/>
  <c r="F505" i="7"/>
  <c r="C505" i="7"/>
  <c r="B505" i="7"/>
  <c r="F504" i="7"/>
  <c r="C504" i="7"/>
  <c r="B504" i="7"/>
  <c r="F503" i="7"/>
  <c r="C503" i="7"/>
  <c r="B503" i="7"/>
  <c r="F502" i="7"/>
  <c r="C502" i="7"/>
  <c r="B502" i="7"/>
  <c r="F501" i="7"/>
  <c r="C501" i="7"/>
  <c r="B501" i="7"/>
  <c r="F500" i="7"/>
  <c r="C500" i="7"/>
  <c r="B500" i="7"/>
  <c r="F499" i="7"/>
  <c r="C499" i="7"/>
  <c r="B499" i="7"/>
  <c r="F498" i="7"/>
  <c r="C498" i="7"/>
  <c r="B498" i="7"/>
  <c r="F497" i="7"/>
  <c r="C497" i="7"/>
  <c r="B497" i="7"/>
  <c r="F496" i="7"/>
  <c r="C496" i="7"/>
  <c r="B496" i="7"/>
  <c r="F495" i="7"/>
  <c r="C495" i="7"/>
  <c r="B495" i="7"/>
  <c r="F494" i="7"/>
  <c r="C494" i="7"/>
  <c r="B494" i="7"/>
  <c r="F492" i="7"/>
  <c r="C492" i="7"/>
  <c r="B492" i="7"/>
  <c r="F491" i="7"/>
  <c r="C491" i="7"/>
  <c r="B491" i="7"/>
  <c r="F490" i="7"/>
  <c r="C490" i="7"/>
  <c r="B490" i="7"/>
  <c r="F489" i="7"/>
  <c r="C489" i="7"/>
  <c r="B489" i="7"/>
  <c r="F486" i="7"/>
  <c r="F485" i="7"/>
  <c r="F484" i="7"/>
  <c r="F483" i="7"/>
  <c r="F482" i="7"/>
  <c r="F481" i="7"/>
  <c r="F480" i="7"/>
  <c r="F479" i="7"/>
  <c r="F478" i="7"/>
  <c r="F477" i="7"/>
  <c r="F475" i="7"/>
  <c r="F474" i="7"/>
  <c r="F473" i="7"/>
  <c r="F472" i="7"/>
  <c r="F471" i="7"/>
  <c r="F470" i="7"/>
  <c r="F469" i="7"/>
  <c r="F468" i="7"/>
  <c r="F467" i="7"/>
  <c r="F466" i="7"/>
  <c r="F464" i="7"/>
  <c r="F463" i="7"/>
  <c r="F462" i="7"/>
  <c r="F460" i="7"/>
  <c r="C460" i="7"/>
  <c r="B460" i="7"/>
  <c r="F459" i="7"/>
  <c r="C459" i="7"/>
  <c r="B459" i="7"/>
  <c r="F458" i="7"/>
  <c r="C458" i="7"/>
  <c r="B458" i="7"/>
  <c r="F457" i="7"/>
  <c r="C457" i="7"/>
  <c r="B457" i="7"/>
  <c r="F456" i="7"/>
  <c r="C456" i="7"/>
  <c r="B456" i="7"/>
  <c r="F455" i="7"/>
  <c r="C455" i="7"/>
  <c r="B455" i="7"/>
  <c r="F454" i="7"/>
  <c r="C454" i="7"/>
  <c r="B454" i="7"/>
  <c r="F453" i="7"/>
  <c r="C453" i="7"/>
  <c r="B453" i="7"/>
  <c r="F452" i="7"/>
  <c r="C452" i="7"/>
  <c r="B452" i="7"/>
  <c r="F451" i="7"/>
  <c r="C451" i="7"/>
  <c r="B451" i="7"/>
  <c r="F449" i="7"/>
  <c r="C449" i="7"/>
  <c r="B449" i="7"/>
  <c r="F448" i="7"/>
  <c r="C448" i="7"/>
  <c r="B448" i="7"/>
  <c r="F447" i="7"/>
  <c r="C447" i="7"/>
  <c r="B447" i="7"/>
  <c r="F446" i="7"/>
  <c r="C446" i="7"/>
  <c r="B446" i="7"/>
  <c r="F445" i="7"/>
  <c r="C445" i="7"/>
  <c r="B445" i="7"/>
  <c r="F444" i="7"/>
  <c r="C444" i="7"/>
  <c r="B444" i="7"/>
  <c r="F443" i="7"/>
  <c r="C443" i="7"/>
  <c r="B443" i="7"/>
  <c r="F442" i="7"/>
  <c r="C442" i="7"/>
  <c r="B442" i="7"/>
  <c r="F441" i="7"/>
  <c r="C441" i="7"/>
  <c r="B441" i="7"/>
  <c r="F440" i="7"/>
  <c r="C440" i="7"/>
  <c r="B440" i="7"/>
  <c r="F437" i="7"/>
  <c r="F436" i="7"/>
  <c r="F435" i="7"/>
  <c r="F434" i="7"/>
  <c r="F433" i="7"/>
  <c r="F432" i="7"/>
  <c r="F431" i="7"/>
  <c r="F430" i="7"/>
  <c r="F429" i="7"/>
  <c r="F426" i="7"/>
  <c r="C426" i="7"/>
  <c r="B426" i="7"/>
  <c r="F425" i="7"/>
  <c r="C425" i="7"/>
  <c r="B425" i="7"/>
  <c r="F424" i="7"/>
  <c r="C424" i="7"/>
  <c r="B424" i="7"/>
  <c r="F423" i="7"/>
  <c r="C423" i="7"/>
  <c r="B423" i="7"/>
  <c r="F422" i="7"/>
  <c r="C422" i="7"/>
  <c r="B422" i="7"/>
  <c r="F421" i="7"/>
  <c r="C421" i="7"/>
  <c r="B421" i="7"/>
  <c r="F418" i="7"/>
  <c r="C418" i="7"/>
  <c r="B418" i="7"/>
  <c r="F417" i="7"/>
  <c r="C417" i="7"/>
  <c r="B417" i="7"/>
  <c r="F415" i="7"/>
  <c r="C415" i="7"/>
  <c r="B415" i="7"/>
  <c r="F414" i="7"/>
  <c r="C414" i="7"/>
  <c r="B414" i="7"/>
  <c r="F413" i="7"/>
  <c r="C413" i="7"/>
  <c r="B413" i="7"/>
  <c r="F412" i="7"/>
  <c r="C412" i="7"/>
  <c r="B412" i="7"/>
  <c r="F411" i="7"/>
  <c r="C411" i="7"/>
  <c r="B411" i="7"/>
  <c r="F410" i="7"/>
  <c r="C410" i="7"/>
  <c r="B410" i="7"/>
  <c r="F409" i="7"/>
  <c r="C409" i="7"/>
  <c r="B409" i="7"/>
  <c r="F408" i="7"/>
  <c r="C408" i="7"/>
  <c r="B408" i="7"/>
  <c r="F407" i="7"/>
  <c r="C407" i="7"/>
  <c r="B407" i="7"/>
  <c r="F406" i="7"/>
  <c r="C406" i="7"/>
  <c r="B406" i="7"/>
  <c r="F404" i="7"/>
  <c r="F403" i="7"/>
  <c r="F402" i="7"/>
  <c r="F401" i="7"/>
  <c r="F400" i="7"/>
  <c r="F399" i="7"/>
  <c r="F398" i="7"/>
  <c r="F397" i="7"/>
  <c r="F396" i="7"/>
  <c r="F395" i="7"/>
  <c r="F394" i="7"/>
  <c r="F393" i="7"/>
  <c r="F392" i="7"/>
  <c r="F391" i="7"/>
  <c r="F389" i="7"/>
  <c r="F388" i="7"/>
  <c r="F387" i="7"/>
  <c r="F386" i="7"/>
  <c r="F385" i="7"/>
  <c r="F384" i="7"/>
  <c r="F383" i="7"/>
  <c r="F382" i="7"/>
  <c r="F381" i="7"/>
  <c r="F380" i="7"/>
  <c r="F379" i="7"/>
  <c r="F378" i="7"/>
  <c r="F377" i="7"/>
  <c r="F376" i="7"/>
  <c r="F374" i="7"/>
  <c r="C374" i="7"/>
  <c r="B374" i="7"/>
  <c r="F373" i="7"/>
  <c r="C373" i="7"/>
  <c r="B373" i="7"/>
  <c r="F372" i="7"/>
  <c r="C372" i="7"/>
  <c r="B372" i="7"/>
  <c r="F371" i="7"/>
  <c r="C371" i="7"/>
  <c r="B371" i="7"/>
  <c r="F370" i="7"/>
  <c r="C370" i="7"/>
  <c r="B370" i="7"/>
  <c r="F369" i="7"/>
  <c r="C369" i="7"/>
  <c r="B369" i="7"/>
  <c r="F368" i="7"/>
  <c r="C368" i="7"/>
  <c r="B368" i="7"/>
  <c r="F366" i="7"/>
  <c r="C366" i="7"/>
  <c r="B366" i="7"/>
  <c r="F365" i="7"/>
  <c r="C365" i="7"/>
  <c r="B365" i="7"/>
  <c r="F364" i="7"/>
  <c r="C364" i="7"/>
  <c r="B364" i="7"/>
  <c r="F363" i="7"/>
  <c r="C363" i="7"/>
  <c r="B363" i="7"/>
  <c r="F362" i="7"/>
  <c r="C362" i="7"/>
  <c r="B362" i="7"/>
  <c r="F361" i="7"/>
  <c r="C361" i="7"/>
  <c r="B361" i="7"/>
  <c r="F360" i="7"/>
  <c r="C360" i="7"/>
  <c r="B360" i="7"/>
  <c r="F359" i="7"/>
  <c r="C359" i="7"/>
  <c r="B359" i="7"/>
  <c r="F358" i="7"/>
  <c r="C358" i="7"/>
  <c r="B358" i="7"/>
  <c r="F357" i="7"/>
  <c r="C357" i="7"/>
  <c r="B357" i="7"/>
  <c r="F356" i="7"/>
  <c r="C356" i="7"/>
  <c r="B356" i="7"/>
  <c r="F355" i="7"/>
  <c r="C355" i="7"/>
  <c r="B355" i="7"/>
  <c r="F354" i="7"/>
  <c r="C354" i="7"/>
  <c r="B354" i="7"/>
  <c r="F353" i="7"/>
  <c r="C353" i="7"/>
  <c r="B353" i="7"/>
  <c r="F352" i="7"/>
  <c r="C352" i="7"/>
  <c r="B352" i="7"/>
  <c r="F351" i="7"/>
  <c r="C351" i="7"/>
  <c r="B351" i="7"/>
  <c r="F350" i="7"/>
  <c r="C350" i="7"/>
  <c r="B350" i="7"/>
  <c r="F349" i="7"/>
  <c r="C349" i="7"/>
  <c r="B349" i="7"/>
  <c r="F348" i="7"/>
  <c r="C348" i="7"/>
  <c r="B348" i="7"/>
  <c r="F347" i="7"/>
  <c r="C347" i="7"/>
  <c r="B347" i="7"/>
  <c r="F346" i="7"/>
  <c r="C346" i="7"/>
  <c r="B346" i="7"/>
  <c r="F345" i="7"/>
  <c r="C345" i="7"/>
  <c r="B345" i="7"/>
  <c r="F344" i="7"/>
  <c r="C344" i="7"/>
  <c r="B344" i="7"/>
  <c r="F343" i="7"/>
  <c r="C343" i="7"/>
  <c r="B343" i="7"/>
  <c r="F342" i="7"/>
  <c r="C342" i="7"/>
  <c r="B342" i="7"/>
  <c r="F341" i="7"/>
  <c r="C341" i="7"/>
  <c r="B341" i="7"/>
  <c r="F340" i="7"/>
  <c r="C340" i="7"/>
  <c r="B340" i="7"/>
  <c r="F338" i="7"/>
  <c r="C338" i="7"/>
  <c r="B338" i="7"/>
  <c r="F337" i="7"/>
  <c r="C337" i="7"/>
  <c r="B337" i="7"/>
  <c r="F336" i="7"/>
  <c r="C336" i="7"/>
  <c r="B336" i="7"/>
  <c r="F335" i="7"/>
  <c r="C335" i="7"/>
  <c r="B335" i="7"/>
  <c r="F334" i="7"/>
  <c r="C334" i="7"/>
  <c r="B334" i="7"/>
  <c r="F333" i="7"/>
  <c r="C333" i="7"/>
  <c r="B333" i="7"/>
  <c r="F332" i="7"/>
  <c r="C332" i="7"/>
  <c r="B332" i="7"/>
  <c r="F331" i="7"/>
  <c r="C331" i="7"/>
  <c r="B331" i="7"/>
  <c r="F330" i="7"/>
  <c r="C330" i="7"/>
  <c r="B330" i="7"/>
  <c r="F329" i="7"/>
  <c r="C329" i="7"/>
  <c r="B329" i="7"/>
  <c r="F328" i="7"/>
  <c r="C328" i="7"/>
  <c r="B328" i="7"/>
  <c r="F326" i="7"/>
  <c r="C326" i="7"/>
  <c r="B326" i="7"/>
  <c r="F325" i="7"/>
  <c r="C325" i="7"/>
  <c r="B325" i="7"/>
  <c r="F324" i="7"/>
  <c r="C324" i="7"/>
  <c r="B324" i="7"/>
  <c r="F323" i="7"/>
  <c r="C323" i="7"/>
  <c r="B323" i="7"/>
  <c r="F322" i="7"/>
  <c r="C322" i="7"/>
  <c r="B322" i="7"/>
  <c r="F321" i="7"/>
  <c r="C321" i="7"/>
  <c r="B321" i="7"/>
  <c r="F320" i="7"/>
  <c r="C320" i="7"/>
  <c r="B320" i="7"/>
  <c r="F319" i="7"/>
  <c r="C319" i="7"/>
  <c r="B319" i="7"/>
  <c r="F318" i="7"/>
  <c r="C318" i="7"/>
  <c r="B318" i="7"/>
  <c r="F317" i="7"/>
  <c r="C317" i="7"/>
  <c r="B317" i="7"/>
  <c r="F316" i="7"/>
  <c r="C316" i="7"/>
  <c r="B316" i="7"/>
  <c r="F315" i="7"/>
  <c r="C315" i="7"/>
  <c r="B315" i="7"/>
  <c r="F314" i="7"/>
  <c r="C314" i="7"/>
  <c r="B314" i="7"/>
  <c r="F313" i="7"/>
  <c r="C313" i="7"/>
  <c r="B313" i="7"/>
  <c r="F312" i="7"/>
  <c r="C312" i="7"/>
  <c r="B312" i="7"/>
  <c r="F311" i="7"/>
  <c r="C311" i="7"/>
  <c r="B311" i="7"/>
  <c r="F310" i="7"/>
  <c r="C310" i="7"/>
  <c r="B310" i="7"/>
  <c r="F308" i="7"/>
  <c r="C308" i="7"/>
  <c r="B308" i="7"/>
  <c r="F307" i="7"/>
  <c r="C307" i="7"/>
  <c r="B307" i="7"/>
  <c r="F306" i="7"/>
  <c r="C306" i="7"/>
  <c r="B306" i="7"/>
  <c r="F305" i="7"/>
  <c r="C305" i="7"/>
  <c r="B305" i="7"/>
  <c r="F304" i="7"/>
  <c r="C304" i="7"/>
  <c r="B304" i="7"/>
  <c r="F303" i="7"/>
  <c r="C303" i="7"/>
  <c r="B303" i="7"/>
  <c r="F302" i="7"/>
  <c r="C302" i="7"/>
  <c r="B302" i="7"/>
  <c r="F301" i="7"/>
  <c r="C301" i="7"/>
  <c r="B301" i="7"/>
  <c r="F300" i="7"/>
  <c r="C300" i="7"/>
  <c r="B300" i="7"/>
  <c r="F299" i="7"/>
  <c r="C299" i="7"/>
  <c r="B299" i="7"/>
  <c r="F298" i="7"/>
  <c r="C298" i="7"/>
  <c r="B298" i="7"/>
  <c r="F297" i="7"/>
  <c r="C297" i="7"/>
  <c r="B297" i="7"/>
  <c r="F295" i="7"/>
  <c r="F294" i="7"/>
  <c r="F293" i="7"/>
  <c r="F292" i="7"/>
  <c r="F291" i="7"/>
  <c r="F290" i="7"/>
  <c r="F289" i="7"/>
  <c r="F288" i="7"/>
  <c r="F287" i="7"/>
  <c r="F286" i="7"/>
  <c r="F285" i="7"/>
  <c r="F284" i="7"/>
  <c r="F283" i="7"/>
  <c r="F282" i="7"/>
  <c r="F281" i="7"/>
  <c r="F280" i="7"/>
  <c r="F279" i="7"/>
  <c r="F278" i="7"/>
  <c r="F277" i="7"/>
  <c r="F276" i="7"/>
  <c r="F275" i="7"/>
  <c r="F274" i="7"/>
  <c r="F273" i="7"/>
  <c r="F272" i="7"/>
  <c r="F271" i="7"/>
  <c r="F270" i="7"/>
  <c r="F269" i="7"/>
  <c r="F268" i="7"/>
  <c r="F267" i="7"/>
  <c r="F266" i="7"/>
  <c r="F265"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39" i="7"/>
  <c r="C139" i="7"/>
  <c r="B139" i="7"/>
  <c r="F138" i="7"/>
  <c r="C138" i="7"/>
  <c r="B138" i="7"/>
  <c r="F137" i="7"/>
  <c r="C137" i="7"/>
  <c r="B137" i="7"/>
  <c r="F136" i="7"/>
  <c r="C136" i="7"/>
  <c r="B136" i="7"/>
  <c r="F135" i="7"/>
  <c r="C135" i="7"/>
  <c r="B135" i="7"/>
  <c r="F134" i="7"/>
  <c r="C134" i="7"/>
  <c r="B134" i="7"/>
  <c r="F133" i="7"/>
  <c r="C133" i="7"/>
  <c r="B133" i="7"/>
  <c r="F132" i="7"/>
  <c r="C132" i="7"/>
  <c r="B132" i="7"/>
  <c r="F131" i="7"/>
  <c r="C131" i="7"/>
  <c r="B131" i="7"/>
  <c r="F130" i="7"/>
  <c r="C130" i="7"/>
  <c r="B130" i="7"/>
  <c r="F129" i="7"/>
  <c r="C129" i="7"/>
  <c r="B129" i="7"/>
  <c r="F127" i="7"/>
  <c r="C127" i="7"/>
  <c r="B127" i="7"/>
  <c r="F126" i="7"/>
  <c r="C126" i="7"/>
  <c r="B126" i="7"/>
  <c r="F125" i="7"/>
  <c r="C125" i="7"/>
  <c r="B125" i="7"/>
  <c r="F124" i="7"/>
  <c r="C124" i="7"/>
  <c r="B124" i="7"/>
  <c r="F123" i="7"/>
  <c r="C123" i="7"/>
  <c r="B123" i="7"/>
  <c r="F122" i="7"/>
  <c r="C122" i="7"/>
  <c r="B122" i="7"/>
  <c r="F121" i="7"/>
  <c r="C121" i="7"/>
  <c r="B121" i="7"/>
  <c r="F120" i="7"/>
  <c r="C120" i="7"/>
  <c r="B120" i="7"/>
  <c r="F118" i="7"/>
  <c r="C118" i="7"/>
  <c r="B118" i="7"/>
  <c r="F117" i="7"/>
  <c r="C117" i="7"/>
  <c r="B117" i="7"/>
  <c r="F116" i="7"/>
  <c r="C116" i="7"/>
  <c r="B116" i="7"/>
  <c r="F115" i="7"/>
  <c r="C115" i="7"/>
  <c r="B115" i="7"/>
  <c r="F114" i="7"/>
  <c r="C114" i="7"/>
  <c r="B114" i="7"/>
  <c r="F113" i="7"/>
  <c r="C113" i="7"/>
  <c r="B113" i="7"/>
  <c r="F112" i="7"/>
  <c r="C112" i="7"/>
  <c r="B112" i="7"/>
  <c r="F111" i="7"/>
  <c r="C111" i="7"/>
  <c r="B111" i="7"/>
  <c r="F109" i="7"/>
  <c r="C109" i="7"/>
  <c r="B109" i="7"/>
  <c r="F108" i="7"/>
  <c r="C108" i="7"/>
  <c r="B108" i="7"/>
  <c r="F107" i="7"/>
  <c r="C107" i="7"/>
  <c r="B107" i="7"/>
  <c r="F106" i="7"/>
  <c r="C106" i="7"/>
  <c r="B106" i="7"/>
  <c r="F105" i="7"/>
  <c r="C105" i="7"/>
  <c r="B105" i="7"/>
  <c r="F104" i="7"/>
  <c r="C104" i="7"/>
  <c r="B104" i="7"/>
  <c r="F103" i="7"/>
  <c r="C103" i="7"/>
  <c r="B103" i="7"/>
  <c r="F102" i="7"/>
  <c r="C102" i="7"/>
  <c r="B102" i="7"/>
  <c r="F98" i="7"/>
  <c r="F97" i="7"/>
  <c r="F96" i="7"/>
  <c r="F95" i="7"/>
  <c r="F94" i="7"/>
  <c r="F93" i="7"/>
  <c r="F92" i="7"/>
  <c r="F91" i="7"/>
  <c r="F90" i="7"/>
  <c r="F89" i="7"/>
  <c r="F87" i="7"/>
  <c r="F86" i="7"/>
  <c r="F85" i="7"/>
  <c r="F84" i="7"/>
  <c r="F83" i="7"/>
  <c r="F82" i="7"/>
  <c r="F81" i="7"/>
  <c r="F80" i="7"/>
  <c r="F79" i="7"/>
  <c r="F78" i="7"/>
  <c r="F76" i="7"/>
  <c r="C76" i="7"/>
  <c r="B76" i="7"/>
  <c r="F75" i="7"/>
  <c r="C75" i="7"/>
  <c r="B75" i="7"/>
  <c r="F74" i="7"/>
  <c r="C74" i="7"/>
  <c r="B74" i="7"/>
  <c r="F73" i="7"/>
  <c r="C73" i="7"/>
  <c r="B73" i="7"/>
  <c r="F72" i="7"/>
  <c r="C72" i="7"/>
  <c r="B72" i="7"/>
  <c r="F71" i="7"/>
  <c r="C71" i="7"/>
  <c r="B71" i="7"/>
  <c r="F70" i="7"/>
  <c r="C70" i="7"/>
  <c r="B70" i="7"/>
  <c r="F69" i="7"/>
  <c r="C69" i="7"/>
  <c r="B69" i="7"/>
  <c r="F68" i="7"/>
  <c r="C68" i="7"/>
  <c r="B68" i="7"/>
  <c r="F67" i="7"/>
  <c r="C67" i="7"/>
  <c r="B67" i="7"/>
  <c r="F65" i="7"/>
  <c r="C65" i="7"/>
  <c r="B65" i="7"/>
  <c r="F64" i="7"/>
  <c r="C64" i="7"/>
  <c r="B64" i="7"/>
  <c r="F63" i="7"/>
  <c r="C63" i="7"/>
  <c r="B63" i="7"/>
  <c r="F62" i="7"/>
  <c r="C62" i="7"/>
  <c r="B62" i="7"/>
  <c r="F61" i="7"/>
  <c r="C61" i="7"/>
  <c r="B61" i="7"/>
  <c r="F60" i="7"/>
  <c r="C60" i="7"/>
  <c r="B60" i="7"/>
  <c r="F59" i="7"/>
  <c r="C59" i="7"/>
  <c r="B59" i="7"/>
  <c r="F58" i="7"/>
  <c r="C58" i="7"/>
  <c r="B58" i="7"/>
  <c r="F57" i="7"/>
  <c r="C57" i="7"/>
  <c r="B57" i="7"/>
  <c r="F56" i="7"/>
  <c r="C56" i="7"/>
  <c r="B56" i="7"/>
  <c r="F53" i="7"/>
  <c r="C53" i="7"/>
  <c r="B53" i="7"/>
  <c r="F52" i="7"/>
  <c r="C52" i="7"/>
  <c r="B52" i="7"/>
  <c r="F51" i="7"/>
  <c r="C51" i="7"/>
  <c r="B51" i="7"/>
  <c r="F50" i="7"/>
  <c r="C50" i="7"/>
  <c r="B50" i="7"/>
  <c r="F49" i="7"/>
  <c r="C49" i="7"/>
  <c r="B49" i="7"/>
  <c r="F48" i="7"/>
  <c r="C48" i="7"/>
  <c r="B48" i="7"/>
  <c r="F47" i="7"/>
  <c r="C47" i="7"/>
  <c r="B47" i="7"/>
  <c r="F46" i="7"/>
  <c r="F45" i="7"/>
  <c r="C45" i="7"/>
  <c r="B45" i="7"/>
  <c r="F43" i="7"/>
  <c r="C43" i="7"/>
  <c r="B43" i="7"/>
  <c r="F42" i="7"/>
  <c r="C42" i="7"/>
  <c r="B42" i="7"/>
  <c r="F41" i="7"/>
  <c r="C41" i="7"/>
  <c r="B41" i="7"/>
  <c r="F40" i="7"/>
  <c r="C40" i="7"/>
  <c r="B40" i="7"/>
  <c r="F39" i="7"/>
  <c r="C39" i="7"/>
  <c r="B39" i="7"/>
  <c r="F38" i="7"/>
  <c r="C38" i="7"/>
  <c r="B38" i="7"/>
  <c r="F37" i="7"/>
  <c r="C37" i="7"/>
  <c r="B37" i="7"/>
  <c r="F36" i="7"/>
  <c r="C36" i="7"/>
  <c r="B36" i="7"/>
  <c r="F35" i="7"/>
  <c r="C35" i="7"/>
  <c r="B35" i="7"/>
  <c r="F33" i="7"/>
  <c r="C33" i="7"/>
  <c r="B33" i="7"/>
  <c r="F32" i="7"/>
  <c r="C32" i="7"/>
  <c r="B32" i="7"/>
  <c r="F31" i="7"/>
  <c r="C31" i="7"/>
  <c r="B31" i="7"/>
  <c r="F30" i="7"/>
  <c r="C30" i="7"/>
  <c r="B30" i="7"/>
  <c r="F29" i="7"/>
  <c r="C29" i="7"/>
  <c r="B29" i="7"/>
  <c r="F28" i="7"/>
  <c r="C28" i="7"/>
  <c r="B28" i="7"/>
  <c r="F27" i="7"/>
  <c r="C27" i="7"/>
  <c r="B27" i="7"/>
  <c r="F26" i="7"/>
  <c r="C26" i="7"/>
  <c r="B26" i="7"/>
  <c r="F25" i="7"/>
  <c r="C25" i="7"/>
  <c r="B25" i="7"/>
  <c r="F23" i="7"/>
  <c r="C23" i="7"/>
  <c r="B23" i="7"/>
  <c r="F22" i="7"/>
  <c r="C22" i="7"/>
  <c r="B22" i="7"/>
  <c r="F21" i="7"/>
  <c r="C21" i="7"/>
  <c r="B21" i="7"/>
  <c r="F20" i="7"/>
  <c r="C20" i="7"/>
  <c r="B20" i="7"/>
  <c r="F19" i="7"/>
  <c r="C19" i="7"/>
  <c r="B19" i="7"/>
  <c r="F18" i="7"/>
  <c r="C18" i="7"/>
  <c r="B18" i="7"/>
  <c r="F17" i="7"/>
  <c r="C17" i="7"/>
  <c r="B17" i="7"/>
  <c r="F16" i="7"/>
  <c r="C16" i="7"/>
  <c r="B16" i="7"/>
  <c r="F15" i="7"/>
  <c r="C15" i="7"/>
  <c r="B15" i="7"/>
  <c r="F13" i="7"/>
  <c r="C13" i="7"/>
  <c r="B13" i="7"/>
  <c r="F12" i="7"/>
  <c r="C12" i="7"/>
  <c r="B12" i="7"/>
  <c r="F11" i="7"/>
  <c r="C11" i="7"/>
  <c r="B11" i="7"/>
  <c r="F10" i="7"/>
  <c r="C10" i="7"/>
  <c r="B10" i="7"/>
  <c r="F9" i="7"/>
  <c r="C9" i="7"/>
  <c r="B9" i="7"/>
  <c r="F8" i="7"/>
  <c r="C8" i="7"/>
  <c r="B8" i="7"/>
  <c r="F7" i="7"/>
  <c r="C7" i="7"/>
  <c r="B7" i="7"/>
  <c r="F6" i="7"/>
  <c r="C6" i="7"/>
  <c r="B6" i="7"/>
  <c r="F5" i="7"/>
  <c r="C5" i="7"/>
  <c r="B5" i="7"/>
  <c r="F829" i="6"/>
  <c r="B829" i="6"/>
  <c r="F828" i="6"/>
  <c r="B828" i="6"/>
  <c r="F826" i="6"/>
  <c r="B826" i="6"/>
  <c r="F825" i="6"/>
  <c r="B825" i="6"/>
  <c r="F824" i="6"/>
  <c r="B824" i="6"/>
  <c r="F823" i="6"/>
  <c r="B823" i="6"/>
  <c r="F822" i="6"/>
  <c r="B822" i="6"/>
  <c r="F821" i="6"/>
  <c r="B821" i="6"/>
  <c r="F820" i="6"/>
  <c r="B820" i="6"/>
  <c r="F819" i="6"/>
  <c r="B819" i="6"/>
  <c r="F816" i="6"/>
  <c r="F815" i="6" s="1"/>
  <c r="C816" i="6"/>
  <c r="B816" i="6"/>
  <c r="F814" i="6"/>
  <c r="C814" i="6"/>
  <c r="B814" i="6"/>
  <c r="F813" i="6"/>
  <c r="C813" i="6"/>
  <c r="B813" i="6"/>
  <c r="F812" i="6"/>
  <c r="C812" i="6"/>
  <c r="B812" i="6"/>
  <c r="F811" i="6"/>
  <c r="C811" i="6"/>
  <c r="B811" i="6"/>
  <c r="F810" i="6"/>
  <c r="C810" i="6"/>
  <c r="B810" i="6"/>
  <c r="F809" i="6"/>
  <c r="C809" i="6"/>
  <c r="B809" i="6"/>
  <c r="F808" i="6"/>
  <c r="C808" i="6"/>
  <c r="B808" i="6"/>
  <c r="F807" i="6"/>
  <c r="C807" i="6"/>
  <c r="B807" i="6"/>
  <c r="F805" i="6"/>
  <c r="C805" i="6"/>
  <c r="B805" i="6"/>
  <c r="F804" i="6"/>
  <c r="C804" i="6"/>
  <c r="B804" i="6"/>
  <c r="F803" i="6"/>
  <c r="C803" i="6"/>
  <c r="B803" i="6"/>
  <c r="F802" i="6"/>
  <c r="C802" i="6"/>
  <c r="B802" i="6"/>
  <c r="F800" i="6"/>
  <c r="C800" i="6"/>
  <c r="B800" i="6"/>
  <c r="F799" i="6"/>
  <c r="C799" i="6"/>
  <c r="B799" i="6"/>
  <c r="F798" i="6"/>
  <c r="C798" i="6"/>
  <c r="B798" i="6"/>
  <c r="F797" i="6"/>
  <c r="C797" i="6"/>
  <c r="B797" i="6"/>
  <c r="F796" i="6"/>
  <c r="C796" i="6"/>
  <c r="B796" i="6"/>
  <c r="F795" i="6"/>
  <c r="C795" i="6"/>
  <c r="B795" i="6"/>
  <c r="F792" i="6"/>
  <c r="C792" i="6"/>
  <c r="B792" i="6"/>
  <c r="F791" i="6"/>
  <c r="C791" i="6"/>
  <c r="B791" i="6"/>
  <c r="F790" i="6"/>
  <c r="C790" i="6"/>
  <c r="B790" i="6"/>
  <c r="F789" i="6"/>
  <c r="C789" i="6"/>
  <c r="B789" i="6"/>
  <c r="F788" i="6"/>
  <c r="C788" i="6"/>
  <c r="B788" i="6"/>
  <c r="F787" i="6"/>
  <c r="C787" i="6"/>
  <c r="B787" i="6"/>
  <c r="F786" i="6"/>
  <c r="C786" i="6"/>
  <c r="B786" i="6"/>
  <c r="F785" i="6"/>
  <c r="F784" i="6"/>
  <c r="C784" i="6"/>
  <c r="B784" i="6"/>
  <c r="F783" i="6"/>
  <c r="C783" i="6"/>
  <c r="B783" i="6"/>
  <c r="F782" i="6"/>
  <c r="C782" i="6"/>
  <c r="B782" i="6"/>
  <c r="F781" i="6"/>
  <c r="C781" i="6"/>
  <c r="B781" i="6"/>
  <c r="F780" i="6"/>
  <c r="C780" i="6"/>
  <c r="B780" i="6"/>
  <c r="F779" i="6"/>
  <c r="C779" i="6"/>
  <c r="B779" i="6"/>
  <c r="F778" i="6"/>
  <c r="C778" i="6"/>
  <c r="B778" i="6"/>
  <c r="F777" i="6"/>
  <c r="C777" i="6"/>
  <c r="B777" i="6"/>
  <c r="F776" i="6"/>
  <c r="C776" i="6"/>
  <c r="B776" i="6"/>
  <c r="F775" i="6"/>
  <c r="C775" i="6"/>
  <c r="B775" i="6"/>
  <c r="F773" i="6"/>
  <c r="C773" i="6"/>
  <c r="B773" i="6"/>
  <c r="F772" i="6"/>
  <c r="C772" i="6"/>
  <c r="B772" i="6"/>
  <c r="F771" i="6"/>
  <c r="C771" i="6"/>
  <c r="B771" i="6"/>
  <c r="F770" i="6"/>
  <c r="C770" i="6"/>
  <c r="B770" i="6"/>
  <c r="F769" i="6"/>
  <c r="C769" i="6"/>
  <c r="B769" i="6"/>
  <c r="F768" i="6"/>
  <c r="C768" i="6"/>
  <c r="B768" i="6"/>
  <c r="F767" i="6"/>
  <c r="C767" i="6"/>
  <c r="B767" i="6"/>
  <c r="F766" i="6"/>
  <c r="C766" i="6"/>
  <c r="B766" i="6"/>
  <c r="F763" i="6"/>
  <c r="C763" i="6"/>
  <c r="B763" i="6"/>
  <c r="F762" i="6"/>
  <c r="C762" i="6"/>
  <c r="B762" i="6"/>
  <c r="F760" i="6"/>
  <c r="C760" i="6"/>
  <c r="B760" i="6"/>
  <c r="F759" i="6"/>
  <c r="C759" i="6"/>
  <c r="B759" i="6"/>
  <c r="F758" i="6"/>
  <c r="C758" i="6"/>
  <c r="B758" i="6"/>
  <c r="F757" i="6"/>
  <c r="C757" i="6"/>
  <c r="B757" i="6"/>
  <c r="F756" i="6"/>
  <c r="C756" i="6"/>
  <c r="B756" i="6"/>
  <c r="F754" i="6"/>
  <c r="C754" i="6"/>
  <c r="B754" i="6"/>
  <c r="F753" i="6"/>
  <c r="C753" i="6"/>
  <c r="B753" i="6"/>
  <c r="F752" i="6"/>
  <c r="C752" i="6"/>
  <c r="B752" i="6"/>
  <c r="F751" i="6"/>
  <c r="C751" i="6"/>
  <c r="B751" i="6"/>
  <c r="F750" i="6"/>
  <c r="C750" i="6"/>
  <c r="B750" i="6"/>
  <c r="F749" i="6"/>
  <c r="C749" i="6"/>
  <c r="B749" i="6"/>
  <c r="F748" i="6"/>
  <c r="C748" i="6"/>
  <c r="B748" i="6"/>
  <c r="F747" i="6"/>
  <c r="C747" i="6"/>
  <c r="B747" i="6"/>
  <c r="F746" i="6"/>
  <c r="C746" i="6"/>
  <c r="B746" i="6"/>
  <c r="F745" i="6"/>
  <c r="C745" i="6"/>
  <c r="B745" i="6"/>
  <c r="F744" i="6"/>
  <c r="C744" i="6"/>
  <c r="B744" i="6"/>
  <c r="F743" i="6"/>
  <c r="C743" i="6"/>
  <c r="B743" i="6"/>
  <c r="F742" i="6"/>
  <c r="C742" i="6"/>
  <c r="B742" i="6"/>
  <c r="F741" i="6"/>
  <c r="C741" i="6"/>
  <c r="B741" i="6"/>
  <c r="F740" i="6"/>
  <c r="C740" i="6"/>
  <c r="B740" i="6"/>
  <c r="F739" i="6"/>
  <c r="C739" i="6"/>
  <c r="B739" i="6"/>
  <c r="F738" i="6"/>
  <c r="C738" i="6"/>
  <c r="B738" i="6"/>
  <c r="F737" i="6"/>
  <c r="C737" i="6"/>
  <c r="B737" i="6"/>
  <c r="F735" i="6"/>
  <c r="C735" i="6"/>
  <c r="B735" i="6"/>
  <c r="F734" i="6"/>
  <c r="C734" i="6"/>
  <c r="B734" i="6"/>
  <c r="F733" i="6"/>
  <c r="C733" i="6"/>
  <c r="B733" i="6"/>
  <c r="F732" i="6"/>
  <c r="C732" i="6"/>
  <c r="B732" i="6"/>
  <c r="F731" i="6"/>
  <c r="C731" i="6"/>
  <c r="B731" i="6"/>
  <c r="F730" i="6"/>
  <c r="C730" i="6"/>
  <c r="B730" i="6"/>
  <c r="F729" i="6"/>
  <c r="C729" i="6"/>
  <c r="B729" i="6"/>
  <c r="F728" i="6"/>
  <c r="C728" i="6"/>
  <c r="B728" i="6"/>
  <c r="F727" i="6"/>
  <c r="C727" i="6"/>
  <c r="B727" i="6"/>
  <c r="F726" i="6"/>
  <c r="C726" i="6"/>
  <c r="B726" i="6"/>
  <c r="F725" i="6"/>
  <c r="C725" i="6"/>
  <c r="B725" i="6"/>
  <c r="F724" i="6"/>
  <c r="C724" i="6"/>
  <c r="B724" i="6"/>
  <c r="F723" i="6"/>
  <c r="C723" i="6"/>
  <c r="B723" i="6"/>
  <c r="F722" i="6"/>
  <c r="C722" i="6"/>
  <c r="B722" i="6"/>
  <c r="F721" i="6"/>
  <c r="C721" i="6"/>
  <c r="B721" i="6"/>
  <c r="F720" i="6"/>
  <c r="C720" i="6"/>
  <c r="B720" i="6"/>
  <c r="F719" i="6"/>
  <c r="C719" i="6"/>
  <c r="B719" i="6"/>
  <c r="F718" i="6"/>
  <c r="C718" i="6"/>
  <c r="B718" i="6"/>
  <c r="F717" i="6"/>
  <c r="C717" i="6"/>
  <c r="B717" i="6"/>
  <c r="F715" i="6"/>
  <c r="C715" i="6"/>
  <c r="B715" i="6"/>
  <c r="F714" i="6"/>
  <c r="C714" i="6"/>
  <c r="B714" i="6"/>
  <c r="F713" i="6"/>
  <c r="C713" i="6"/>
  <c r="B713" i="6"/>
  <c r="F712" i="6"/>
  <c r="C712" i="6"/>
  <c r="B712" i="6"/>
  <c r="F711" i="6"/>
  <c r="C711" i="6"/>
  <c r="B711" i="6"/>
  <c r="F710" i="6"/>
  <c r="C710" i="6"/>
  <c r="B710" i="6"/>
  <c r="F709" i="6"/>
  <c r="C709" i="6"/>
  <c r="B709" i="6"/>
  <c r="F708" i="6"/>
  <c r="C708" i="6"/>
  <c r="B708" i="6"/>
  <c r="F707" i="6"/>
  <c r="C707" i="6"/>
  <c r="B707" i="6"/>
  <c r="F705" i="6"/>
  <c r="C705" i="6"/>
  <c r="B705" i="6"/>
  <c r="F704" i="6"/>
  <c r="C704" i="6"/>
  <c r="B704" i="6"/>
  <c r="F703" i="6"/>
  <c r="C703" i="6"/>
  <c r="B703" i="6"/>
  <c r="F702" i="6"/>
  <c r="C702" i="6"/>
  <c r="B702" i="6"/>
  <c r="F701" i="6"/>
  <c r="C701" i="6"/>
  <c r="B701" i="6"/>
  <c r="F700" i="6"/>
  <c r="C700" i="6"/>
  <c r="B700" i="6"/>
  <c r="F699" i="6"/>
  <c r="C699" i="6"/>
  <c r="B699" i="6"/>
  <c r="F698" i="6"/>
  <c r="C698" i="6"/>
  <c r="B698" i="6"/>
  <c r="F697" i="6"/>
  <c r="C697" i="6"/>
  <c r="B697" i="6"/>
  <c r="F696" i="6"/>
  <c r="C696" i="6"/>
  <c r="B696" i="6"/>
  <c r="F695" i="6"/>
  <c r="C695" i="6"/>
  <c r="B695" i="6"/>
  <c r="F694" i="6"/>
  <c r="C694" i="6"/>
  <c r="B694" i="6"/>
  <c r="F693" i="6"/>
  <c r="C693" i="6"/>
  <c r="B693" i="6"/>
  <c r="F691" i="6"/>
  <c r="C691" i="6"/>
  <c r="B691" i="6"/>
  <c r="F690" i="6"/>
  <c r="C690" i="6"/>
  <c r="B690" i="6"/>
  <c r="F689" i="6"/>
  <c r="C689" i="6"/>
  <c r="B689" i="6"/>
  <c r="F687" i="6"/>
  <c r="C687" i="6"/>
  <c r="B687" i="6"/>
  <c r="F686" i="6"/>
  <c r="C686" i="6"/>
  <c r="B686" i="6"/>
  <c r="F685" i="6"/>
  <c r="C685" i="6"/>
  <c r="B685" i="6"/>
  <c r="F684" i="6"/>
  <c r="C684" i="6"/>
  <c r="B684" i="6"/>
  <c r="F683" i="6"/>
  <c r="C683" i="6"/>
  <c r="B683" i="6"/>
  <c r="F682" i="6"/>
  <c r="C682" i="6"/>
  <c r="B682" i="6"/>
  <c r="F681" i="6"/>
  <c r="C681" i="6"/>
  <c r="B681" i="6"/>
  <c r="F680" i="6"/>
  <c r="C680" i="6"/>
  <c r="B680" i="6"/>
  <c r="F679" i="6"/>
  <c r="C679" i="6"/>
  <c r="B679" i="6"/>
  <c r="F678" i="6"/>
  <c r="C678" i="6"/>
  <c r="B678" i="6"/>
  <c r="F677" i="6"/>
  <c r="C677" i="6"/>
  <c r="B677" i="6"/>
  <c r="F676" i="6"/>
  <c r="C676" i="6"/>
  <c r="B676" i="6"/>
  <c r="F675" i="6"/>
  <c r="C675" i="6"/>
  <c r="B675" i="6"/>
  <c r="F672" i="6"/>
  <c r="C672" i="6"/>
  <c r="B672" i="6"/>
  <c r="F671" i="6"/>
  <c r="C671" i="6"/>
  <c r="B671" i="6"/>
  <c r="F670" i="6"/>
  <c r="C670" i="6"/>
  <c r="B670" i="6"/>
  <c r="F668" i="6"/>
  <c r="C668" i="6"/>
  <c r="B668" i="6"/>
  <c r="F667" i="6"/>
  <c r="C667" i="6"/>
  <c r="B667" i="6"/>
  <c r="F665" i="6"/>
  <c r="C665" i="6"/>
  <c r="B665" i="6"/>
  <c r="F664" i="6"/>
  <c r="C664" i="6"/>
  <c r="B664" i="6"/>
  <c r="F663" i="6"/>
  <c r="C663" i="6"/>
  <c r="B663" i="6"/>
  <c r="F660" i="6"/>
  <c r="F659" i="6"/>
  <c r="F658" i="6"/>
  <c r="F657" i="6"/>
  <c r="F656" i="6"/>
  <c r="F654" i="6"/>
  <c r="F653" i="6"/>
  <c r="F652" i="6"/>
  <c r="F651" i="6"/>
  <c r="F650" i="6"/>
  <c r="F648" i="6"/>
  <c r="F647" i="6"/>
  <c r="F646" i="6"/>
  <c r="F645" i="6"/>
  <c r="F644" i="6"/>
  <c r="F643" i="6"/>
  <c r="F642" i="6"/>
  <c r="F641" i="6"/>
  <c r="F639" i="6"/>
  <c r="F638" i="6"/>
  <c r="F637" i="6"/>
  <c r="F635" i="6"/>
  <c r="F634" i="6"/>
  <c r="F633" i="6"/>
  <c r="F632" i="6"/>
  <c r="F631" i="6"/>
  <c r="F630" i="6"/>
  <c r="F629" i="6"/>
  <c r="F628" i="6"/>
  <c r="F627" i="6"/>
  <c r="F625" i="6"/>
  <c r="F624" i="6"/>
  <c r="F623"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78" i="6"/>
  <c r="C578" i="6"/>
  <c r="B578" i="6"/>
  <c r="F577" i="6"/>
  <c r="C577" i="6"/>
  <c r="B577" i="6"/>
  <c r="F576" i="6"/>
  <c r="C576" i="6"/>
  <c r="B576" i="6"/>
  <c r="F575" i="6"/>
  <c r="C575" i="6"/>
  <c r="B575" i="6"/>
  <c r="F574" i="6"/>
  <c r="C574" i="6"/>
  <c r="B574" i="6"/>
  <c r="F573" i="6"/>
  <c r="C573" i="6"/>
  <c r="B573" i="6"/>
  <c r="F572" i="6"/>
  <c r="C572" i="6"/>
  <c r="B572" i="6"/>
  <c r="F571" i="6"/>
  <c r="C571" i="6"/>
  <c r="B571" i="6"/>
  <c r="F570" i="6"/>
  <c r="C570" i="6"/>
  <c r="B570" i="6"/>
  <c r="F569" i="6"/>
  <c r="C569" i="6"/>
  <c r="B569" i="6"/>
  <c r="F568" i="6"/>
  <c r="C568" i="6"/>
  <c r="B568" i="6"/>
  <c r="F567" i="6"/>
  <c r="C567" i="6"/>
  <c r="B567" i="6"/>
  <c r="F566" i="6"/>
  <c r="C566" i="6"/>
  <c r="B566" i="6"/>
  <c r="F564" i="6"/>
  <c r="C564" i="6"/>
  <c r="B564" i="6"/>
  <c r="F563" i="6"/>
  <c r="C563" i="6"/>
  <c r="B563" i="6"/>
  <c r="F562" i="6"/>
  <c r="C562" i="6"/>
  <c r="B562" i="6"/>
  <c r="F561" i="6"/>
  <c r="C561" i="6"/>
  <c r="B561" i="6"/>
  <c r="F560" i="6"/>
  <c r="C560" i="6"/>
  <c r="B560" i="6"/>
  <c r="F559" i="6"/>
  <c r="C559" i="6"/>
  <c r="B559" i="6"/>
  <c r="F558" i="6"/>
  <c r="C558" i="6"/>
  <c r="B558" i="6"/>
  <c r="F557" i="6"/>
  <c r="C557" i="6"/>
  <c r="B557" i="6"/>
  <c r="F556" i="6"/>
  <c r="C556" i="6"/>
  <c r="B556" i="6"/>
  <c r="F555" i="6"/>
  <c r="C555" i="6"/>
  <c r="B555" i="6"/>
  <c r="F554" i="6"/>
  <c r="C554" i="6"/>
  <c r="B554" i="6"/>
  <c r="F553" i="6"/>
  <c r="C553" i="6"/>
  <c r="B553" i="6"/>
  <c r="F552" i="6"/>
  <c r="C552" i="6"/>
  <c r="B552" i="6"/>
  <c r="F551" i="6"/>
  <c r="C551" i="6"/>
  <c r="B551" i="6"/>
  <c r="F550" i="6"/>
  <c r="C550" i="6"/>
  <c r="B550" i="6"/>
  <c r="F549" i="6"/>
  <c r="C549" i="6"/>
  <c r="B549" i="6"/>
  <c r="F548" i="6"/>
  <c r="C548" i="6"/>
  <c r="B548" i="6"/>
  <c r="F547" i="6"/>
  <c r="C547" i="6"/>
  <c r="B547" i="6"/>
  <c r="F546" i="6"/>
  <c r="C546" i="6"/>
  <c r="B546" i="6"/>
  <c r="F545" i="6"/>
  <c r="C545" i="6"/>
  <c r="B545" i="6"/>
  <c r="F543" i="6"/>
  <c r="C543" i="6"/>
  <c r="B543" i="6"/>
  <c r="F542" i="6"/>
  <c r="C542" i="6"/>
  <c r="B542" i="6"/>
  <c r="F541" i="6"/>
  <c r="C541" i="6"/>
  <c r="B541" i="6"/>
  <c r="F540" i="6"/>
  <c r="C540" i="6"/>
  <c r="B540" i="6"/>
  <c r="F539" i="6"/>
  <c r="C539" i="6"/>
  <c r="B539" i="6"/>
  <c r="F538" i="6"/>
  <c r="C538" i="6"/>
  <c r="B538" i="6"/>
  <c r="F536" i="6"/>
  <c r="C536" i="6"/>
  <c r="B536" i="6"/>
  <c r="F535" i="6"/>
  <c r="C535" i="6"/>
  <c r="B535" i="6"/>
  <c r="F534" i="6"/>
  <c r="C534" i="6"/>
  <c r="B534" i="6"/>
  <c r="F533" i="6"/>
  <c r="C533" i="6"/>
  <c r="B533" i="6"/>
  <c r="F532" i="6"/>
  <c r="C532" i="6"/>
  <c r="B532" i="6"/>
  <c r="F531" i="6"/>
  <c r="C531" i="6"/>
  <c r="B531" i="6"/>
  <c r="F529" i="6"/>
  <c r="C529" i="6"/>
  <c r="B529" i="6"/>
  <c r="F528" i="6"/>
  <c r="C528" i="6"/>
  <c r="B528" i="6"/>
  <c r="F527" i="6"/>
  <c r="C527" i="6"/>
  <c r="B527" i="6"/>
  <c r="F526" i="6"/>
  <c r="C526" i="6"/>
  <c r="B526" i="6"/>
  <c r="F525" i="6"/>
  <c r="C525" i="6"/>
  <c r="B525" i="6"/>
  <c r="F524" i="6"/>
  <c r="C524" i="6"/>
  <c r="B524" i="6"/>
  <c r="F523" i="6"/>
  <c r="C523" i="6"/>
  <c r="B523" i="6"/>
  <c r="F522" i="6"/>
  <c r="C522" i="6"/>
  <c r="B522" i="6"/>
  <c r="F521" i="6"/>
  <c r="C521" i="6"/>
  <c r="B521" i="6"/>
  <c r="F520" i="6"/>
  <c r="C520" i="6"/>
  <c r="B520" i="6"/>
  <c r="F519" i="6"/>
  <c r="C519" i="6"/>
  <c r="B519" i="6"/>
  <c r="F518" i="6"/>
  <c r="C518" i="6"/>
  <c r="B518" i="6"/>
  <c r="F517" i="6"/>
  <c r="C517" i="6"/>
  <c r="B517" i="6"/>
  <c r="F516" i="6"/>
  <c r="C516" i="6"/>
  <c r="B516" i="6"/>
  <c r="F515" i="6"/>
  <c r="C515" i="6"/>
  <c r="B515" i="6"/>
  <c r="F514" i="6"/>
  <c r="C514" i="6"/>
  <c r="B514" i="6"/>
  <c r="F513" i="6"/>
  <c r="C513" i="6"/>
  <c r="B513" i="6"/>
  <c r="F511" i="6"/>
  <c r="C511" i="6"/>
  <c r="B511" i="6"/>
  <c r="F510" i="6"/>
  <c r="C510" i="6"/>
  <c r="B510" i="6"/>
  <c r="F509" i="6"/>
  <c r="C509" i="6"/>
  <c r="B509" i="6"/>
  <c r="F508" i="6"/>
  <c r="C508" i="6"/>
  <c r="B508" i="6"/>
  <c r="F507" i="6"/>
  <c r="C507" i="6"/>
  <c r="B507" i="6"/>
  <c r="F506" i="6"/>
  <c r="C506" i="6"/>
  <c r="B506" i="6"/>
  <c r="F505" i="6"/>
  <c r="C505" i="6"/>
  <c r="B505" i="6"/>
  <c r="F504" i="6"/>
  <c r="C504" i="6"/>
  <c r="B504" i="6"/>
  <c r="F503" i="6"/>
  <c r="C503" i="6"/>
  <c r="B503" i="6"/>
  <c r="F502" i="6"/>
  <c r="C502" i="6"/>
  <c r="B502" i="6"/>
  <c r="F501" i="6"/>
  <c r="C501" i="6"/>
  <c r="B501" i="6"/>
  <c r="F500" i="6"/>
  <c r="C500" i="6"/>
  <c r="B500" i="6"/>
  <c r="F499" i="6"/>
  <c r="C499" i="6"/>
  <c r="B499" i="6"/>
  <c r="F498" i="6"/>
  <c r="C498" i="6"/>
  <c r="B498" i="6"/>
  <c r="F497" i="6"/>
  <c r="C497" i="6"/>
  <c r="B497" i="6"/>
  <c r="F496" i="6"/>
  <c r="C496" i="6"/>
  <c r="B496" i="6"/>
  <c r="F495" i="6"/>
  <c r="C495" i="6"/>
  <c r="B495" i="6"/>
  <c r="F494" i="6"/>
  <c r="C494" i="6"/>
  <c r="B494" i="6"/>
  <c r="F492" i="6"/>
  <c r="C492" i="6"/>
  <c r="B492" i="6"/>
  <c r="F491" i="6"/>
  <c r="C491" i="6"/>
  <c r="B491" i="6"/>
  <c r="F490" i="6"/>
  <c r="C490" i="6"/>
  <c r="B490" i="6"/>
  <c r="F489" i="6"/>
  <c r="C489" i="6"/>
  <c r="B489" i="6"/>
  <c r="F486" i="6"/>
  <c r="F485" i="6"/>
  <c r="F484" i="6"/>
  <c r="F483" i="6"/>
  <c r="F482" i="6"/>
  <c r="F481" i="6"/>
  <c r="F480" i="6"/>
  <c r="F479" i="6"/>
  <c r="F478" i="6"/>
  <c r="F477" i="6"/>
  <c r="F475" i="6"/>
  <c r="F474" i="6"/>
  <c r="F473" i="6"/>
  <c r="F472" i="6"/>
  <c r="F471" i="6"/>
  <c r="F470" i="6"/>
  <c r="F469" i="6"/>
  <c r="F468" i="6"/>
  <c r="F467" i="6"/>
  <c r="F466" i="6"/>
  <c r="F464" i="6"/>
  <c r="F463" i="6"/>
  <c r="F462" i="6"/>
  <c r="F460" i="6"/>
  <c r="C460" i="6"/>
  <c r="B460" i="6"/>
  <c r="F459" i="6"/>
  <c r="C459" i="6"/>
  <c r="B459" i="6"/>
  <c r="F458" i="6"/>
  <c r="C458" i="6"/>
  <c r="B458" i="6"/>
  <c r="F457" i="6"/>
  <c r="C457" i="6"/>
  <c r="B457" i="6"/>
  <c r="F456" i="6"/>
  <c r="C456" i="6"/>
  <c r="B456" i="6"/>
  <c r="F455" i="6"/>
  <c r="C455" i="6"/>
  <c r="B455" i="6"/>
  <c r="F454" i="6"/>
  <c r="C454" i="6"/>
  <c r="B454" i="6"/>
  <c r="F453" i="6"/>
  <c r="C453" i="6"/>
  <c r="B453" i="6"/>
  <c r="F452" i="6"/>
  <c r="C452" i="6"/>
  <c r="B452" i="6"/>
  <c r="F451" i="6"/>
  <c r="C451" i="6"/>
  <c r="B451" i="6"/>
  <c r="F449" i="6"/>
  <c r="C449" i="6"/>
  <c r="B449" i="6"/>
  <c r="F448" i="6"/>
  <c r="C448" i="6"/>
  <c r="B448" i="6"/>
  <c r="F447" i="6"/>
  <c r="C447" i="6"/>
  <c r="B447" i="6"/>
  <c r="F446" i="6"/>
  <c r="C446" i="6"/>
  <c r="B446" i="6"/>
  <c r="F445" i="6"/>
  <c r="C445" i="6"/>
  <c r="B445" i="6"/>
  <c r="F444" i="6"/>
  <c r="C444" i="6"/>
  <c r="B444" i="6"/>
  <c r="F443" i="6"/>
  <c r="C443" i="6"/>
  <c r="B443" i="6"/>
  <c r="F442" i="6"/>
  <c r="C442" i="6"/>
  <c r="B442" i="6"/>
  <c r="F441" i="6"/>
  <c r="C441" i="6"/>
  <c r="B441" i="6"/>
  <c r="F440" i="6"/>
  <c r="C440" i="6"/>
  <c r="B440" i="6"/>
  <c r="F437" i="6"/>
  <c r="F436" i="6"/>
  <c r="F435" i="6"/>
  <c r="F434" i="6"/>
  <c r="F433" i="6"/>
  <c r="F432" i="6"/>
  <c r="F431" i="6"/>
  <c r="F430" i="6"/>
  <c r="F429" i="6"/>
  <c r="F426" i="6"/>
  <c r="C426" i="6"/>
  <c r="B426" i="6"/>
  <c r="F425" i="6"/>
  <c r="C425" i="6"/>
  <c r="B425" i="6"/>
  <c r="F424" i="6"/>
  <c r="C424" i="6"/>
  <c r="B424" i="6"/>
  <c r="F423" i="6"/>
  <c r="C423" i="6"/>
  <c r="B423" i="6"/>
  <c r="F422" i="6"/>
  <c r="C422" i="6"/>
  <c r="B422" i="6"/>
  <c r="F421" i="6"/>
  <c r="C421" i="6"/>
  <c r="B421" i="6"/>
  <c r="F418" i="6"/>
  <c r="C418" i="6"/>
  <c r="B418" i="6"/>
  <c r="F417" i="6"/>
  <c r="C417" i="6"/>
  <c r="B417" i="6"/>
  <c r="F415" i="6"/>
  <c r="C415" i="6"/>
  <c r="B415" i="6"/>
  <c r="F414" i="6"/>
  <c r="C414" i="6"/>
  <c r="B414" i="6"/>
  <c r="F413" i="6"/>
  <c r="C413" i="6"/>
  <c r="B413" i="6"/>
  <c r="F412" i="6"/>
  <c r="C412" i="6"/>
  <c r="B412" i="6"/>
  <c r="F411" i="6"/>
  <c r="C411" i="6"/>
  <c r="B411" i="6"/>
  <c r="F410" i="6"/>
  <c r="C410" i="6"/>
  <c r="B410" i="6"/>
  <c r="F409" i="6"/>
  <c r="C409" i="6"/>
  <c r="B409" i="6"/>
  <c r="F408" i="6"/>
  <c r="C408" i="6"/>
  <c r="B408" i="6"/>
  <c r="F407" i="6"/>
  <c r="C407" i="6"/>
  <c r="B407" i="6"/>
  <c r="F406" i="6"/>
  <c r="C406" i="6"/>
  <c r="B406" i="6"/>
  <c r="F404" i="6"/>
  <c r="F403" i="6"/>
  <c r="F402" i="6"/>
  <c r="F401" i="6"/>
  <c r="F400" i="6"/>
  <c r="F399" i="6"/>
  <c r="F398" i="6"/>
  <c r="F397" i="6"/>
  <c r="F396" i="6"/>
  <c r="F395" i="6"/>
  <c r="F394" i="6"/>
  <c r="F393" i="6"/>
  <c r="F392" i="6"/>
  <c r="F391" i="6"/>
  <c r="F389" i="6"/>
  <c r="F388" i="6"/>
  <c r="F387" i="6"/>
  <c r="F386" i="6"/>
  <c r="F385" i="6"/>
  <c r="F384" i="6"/>
  <c r="F383" i="6"/>
  <c r="F382" i="6"/>
  <c r="F381" i="6"/>
  <c r="F380" i="6"/>
  <c r="F379" i="6"/>
  <c r="F378" i="6"/>
  <c r="F377" i="6"/>
  <c r="F376" i="6"/>
  <c r="F374" i="6"/>
  <c r="C374" i="6"/>
  <c r="B374" i="6"/>
  <c r="F373" i="6"/>
  <c r="C373" i="6"/>
  <c r="B373" i="6"/>
  <c r="F372" i="6"/>
  <c r="C372" i="6"/>
  <c r="B372" i="6"/>
  <c r="F371" i="6"/>
  <c r="C371" i="6"/>
  <c r="B371" i="6"/>
  <c r="F370" i="6"/>
  <c r="C370" i="6"/>
  <c r="B370" i="6"/>
  <c r="F369" i="6"/>
  <c r="C369" i="6"/>
  <c r="B369" i="6"/>
  <c r="F368" i="6"/>
  <c r="C368" i="6"/>
  <c r="B368" i="6"/>
  <c r="F366" i="6"/>
  <c r="C366" i="6"/>
  <c r="B366" i="6"/>
  <c r="F365" i="6"/>
  <c r="C365" i="6"/>
  <c r="B365" i="6"/>
  <c r="F364" i="6"/>
  <c r="C364" i="6"/>
  <c r="B364" i="6"/>
  <c r="F363" i="6"/>
  <c r="C363" i="6"/>
  <c r="B363" i="6"/>
  <c r="F362" i="6"/>
  <c r="C362" i="6"/>
  <c r="B362" i="6"/>
  <c r="F361" i="6"/>
  <c r="C361" i="6"/>
  <c r="B361" i="6"/>
  <c r="F360" i="6"/>
  <c r="C360" i="6"/>
  <c r="B360" i="6"/>
  <c r="F359" i="6"/>
  <c r="C359" i="6"/>
  <c r="B359" i="6"/>
  <c r="F358" i="6"/>
  <c r="C358" i="6"/>
  <c r="B358" i="6"/>
  <c r="F357" i="6"/>
  <c r="C357" i="6"/>
  <c r="B357" i="6"/>
  <c r="F356" i="6"/>
  <c r="C356" i="6"/>
  <c r="B356" i="6"/>
  <c r="F355" i="6"/>
  <c r="C355" i="6"/>
  <c r="B355" i="6"/>
  <c r="F354" i="6"/>
  <c r="C354" i="6"/>
  <c r="B354" i="6"/>
  <c r="F353" i="6"/>
  <c r="C353" i="6"/>
  <c r="B353" i="6"/>
  <c r="F352" i="6"/>
  <c r="C352" i="6"/>
  <c r="B352" i="6"/>
  <c r="F351" i="6"/>
  <c r="C351" i="6"/>
  <c r="B351" i="6"/>
  <c r="F350" i="6"/>
  <c r="C350" i="6"/>
  <c r="B350" i="6"/>
  <c r="F349" i="6"/>
  <c r="C349" i="6"/>
  <c r="B349" i="6"/>
  <c r="F348" i="6"/>
  <c r="C348" i="6"/>
  <c r="B348" i="6"/>
  <c r="F347" i="6"/>
  <c r="C347" i="6"/>
  <c r="B347" i="6"/>
  <c r="F346" i="6"/>
  <c r="C346" i="6"/>
  <c r="B346" i="6"/>
  <c r="F345" i="6"/>
  <c r="C345" i="6"/>
  <c r="B345" i="6"/>
  <c r="F344" i="6"/>
  <c r="C344" i="6"/>
  <c r="B344" i="6"/>
  <c r="F343" i="6"/>
  <c r="C343" i="6"/>
  <c r="B343" i="6"/>
  <c r="F342" i="6"/>
  <c r="C342" i="6"/>
  <c r="B342" i="6"/>
  <c r="F341" i="6"/>
  <c r="C341" i="6"/>
  <c r="B341" i="6"/>
  <c r="F340" i="6"/>
  <c r="C340" i="6"/>
  <c r="B340" i="6"/>
  <c r="F338" i="6"/>
  <c r="C338" i="6"/>
  <c r="B338" i="6"/>
  <c r="F337" i="6"/>
  <c r="C337" i="6"/>
  <c r="B337" i="6"/>
  <c r="F336" i="6"/>
  <c r="C336" i="6"/>
  <c r="B336" i="6"/>
  <c r="F335" i="6"/>
  <c r="C335" i="6"/>
  <c r="B335" i="6"/>
  <c r="F334" i="6"/>
  <c r="C334" i="6"/>
  <c r="B334" i="6"/>
  <c r="F333" i="6"/>
  <c r="C333" i="6"/>
  <c r="B333" i="6"/>
  <c r="F332" i="6"/>
  <c r="C332" i="6"/>
  <c r="B332" i="6"/>
  <c r="F331" i="6"/>
  <c r="C331" i="6"/>
  <c r="B331" i="6"/>
  <c r="F330" i="6"/>
  <c r="C330" i="6"/>
  <c r="B330" i="6"/>
  <c r="F329" i="6"/>
  <c r="C329" i="6"/>
  <c r="B329" i="6"/>
  <c r="F328" i="6"/>
  <c r="C328" i="6"/>
  <c r="B328" i="6"/>
  <c r="F326" i="6"/>
  <c r="C326" i="6"/>
  <c r="B326" i="6"/>
  <c r="F325" i="6"/>
  <c r="C325" i="6"/>
  <c r="B325" i="6"/>
  <c r="F324" i="6"/>
  <c r="C324" i="6"/>
  <c r="B324" i="6"/>
  <c r="F323" i="6"/>
  <c r="C323" i="6"/>
  <c r="B323" i="6"/>
  <c r="F322" i="6"/>
  <c r="C322" i="6"/>
  <c r="B322" i="6"/>
  <c r="F321" i="6"/>
  <c r="C321" i="6"/>
  <c r="B321" i="6"/>
  <c r="F320" i="6"/>
  <c r="C320" i="6"/>
  <c r="B320" i="6"/>
  <c r="F319" i="6"/>
  <c r="C319" i="6"/>
  <c r="B319" i="6"/>
  <c r="F318" i="6"/>
  <c r="C318" i="6"/>
  <c r="B318" i="6"/>
  <c r="F317" i="6"/>
  <c r="C317" i="6"/>
  <c r="B317" i="6"/>
  <c r="F316" i="6"/>
  <c r="C316" i="6"/>
  <c r="B316" i="6"/>
  <c r="F315" i="6"/>
  <c r="C315" i="6"/>
  <c r="B315" i="6"/>
  <c r="F314" i="6"/>
  <c r="C314" i="6"/>
  <c r="B314" i="6"/>
  <c r="F313" i="6"/>
  <c r="C313" i="6"/>
  <c r="B313" i="6"/>
  <c r="F312" i="6"/>
  <c r="C312" i="6"/>
  <c r="B312" i="6"/>
  <c r="F311" i="6"/>
  <c r="C311" i="6"/>
  <c r="B311" i="6"/>
  <c r="F310" i="6"/>
  <c r="C310" i="6"/>
  <c r="B310" i="6"/>
  <c r="F308" i="6"/>
  <c r="C308" i="6"/>
  <c r="B308" i="6"/>
  <c r="F307" i="6"/>
  <c r="C307" i="6"/>
  <c r="B307" i="6"/>
  <c r="F306" i="6"/>
  <c r="C306" i="6"/>
  <c r="B306" i="6"/>
  <c r="F305" i="6"/>
  <c r="C305" i="6"/>
  <c r="B305" i="6"/>
  <c r="F304" i="6"/>
  <c r="C304" i="6"/>
  <c r="B304" i="6"/>
  <c r="F303" i="6"/>
  <c r="C303" i="6"/>
  <c r="B303" i="6"/>
  <c r="F302" i="6"/>
  <c r="C302" i="6"/>
  <c r="B302" i="6"/>
  <c r="F301" i="6"/>
  <c r="C301" i="6"/>
  <c r="B301" i="6"/>
  <c r="F300" i="6"/>
  <c r="C300" i="6"/>
  <c r="B300" i="6"/>
  <c r="F299" i="6"/>
  <c r="C299" i="6"/>
  <c r="B299" i="6"/>
  <c r="F298" i="6"/>
  <c r="C298" i="6"/>
  <c r="B298" i="6"/>
  <c r="F297" i="6"/>
  <c r="C297" i="6"/>
  <c r="B297"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39" i="6"/>
  <c r="C139" i="6"/>
  <c r="B139" i="6"/>
  <c r="F138" i="6"/>
  <c r="C138" i="6"/>
  <c r="B138" i="6"/>
  <c r="F137" i="6"/>
  <c r="C137" i="6"/>
  <c r="B137" i="6"/>
  <c r="F136" i="6"/>
  <c r="C136" i="6"/>
  <c r="B136" i="6"/>
  <c r="F135" i="6"/>
  <c r="C135" i="6"/>
  <c r="B135" i="6"/>
  <c r="F134" i="6"/>
  <c r="C134" i="6"/>
  <c r="B134" i="6"/>
  <c r="F133" i="6"/>
  <c r="C133" i="6"/>
  <c r="B133" i="6"/>
  <c r="F132" i="6"/>
  <c r="C132" i="6"/>
  <c r="B132" i="6"/>
  <c r="F131" i="6"/>
  <c r="C131" i="6"/>
  <c r="B131" i="6"/>
  <c r="F130" i="6"/>
  <c r="C130" i="6"/>
  <c r="B130" i="6"/>
  <c r="F129" i="6"/>
  <c r="C129" i="6"/>
  <c r="B129" i="6"/>
  <c r="F127" i="6"/>
  <c r="C127" i="6"/>
  <c r="B127" i="6"/>
  <c r="F126" i="6"/>
  <c r="C126" i="6"/>
  <c r="B126" i="6"/>
  <c r="F125" i="6"/>
  <c r="C125" i="6"/>
  <c r="B125" i="6"/>
  <c r="F124" i="6"/>
  <c r="C124" i="6"/>
  <c r="B124" i="6"/>
  <c r="F123" i="6"/>
  <c r="C123" i="6"/>
  <c r="B123" i="6"/>
  <c r="F122" i="6"/>
  <c r="C122" i="6"/>
  <c r="B122" i="6"/>
  <c r="F121" i="6"/>
  <c r="C121" i="6"/>
  <c r="B121" i="6"/>
  <c r="F120" i="6"/>
  <c r="C120" i="6"/>
  <c r="B120" i="6"/>
  <c r="F118" i="6"/>
  <c r="C118" i="6"/>
  <c r="B118" i="6"/>
  <c r="F117" i="6"/>
  <c r="C117" i="6"/>
  <c r="B117" i="6"/>
  <c r="F116" i="6"/>
  <c r="C116" i="6"/>
  <c r="B116" i="6"/>
  <c r="F115" i="6"/>
  <c r="C115" i="6"/>
  <c r="B115" i="6"/>
  <c r="F114" i="6"/>
  <c r="C114" i="6"/>
  <c r="B114" i="6"/>
  <c r="F113" i="6"/>
  <c r="C113" i="6"/>
  <c r="B113" i="6"/>
  <c r="F112" i="6"/>
  <c r="C112" i="6"/>
  <c r="B112" i="6"/>
  <c r="F111" i="6"/>
  <c r="C111" i="6"/>
  <c r="B111" i="6"/>
  <c r="F109" i="6"/>
  <c r="C109" i="6"/>
  <c r="B109" i="6"/>
  <c r="F108" i="6"/>
  <c r="C108" i="6"/>
  <c r="B108" i="6"/>
  <c r="F107" i="6"/>
  <c r="C107" i="6"/>
  <c r="B107" i="6"/>
  <c r="F106" i="6"/>
  <c r="C106" i="6"/>
  <c r="B106" i="6"/>
  <c r="F105" i="6"/>
  <c r="C105" i="6"/>
  <c r="B105" i="6"/>
  <c r="F104" i="6"/>
  <c r="C104" i="6"/>
  <c r="B104" i="6"/>
  <c r="F103" i="6"/>
  <c r="C103" i="6"/>
  <c r="B103" i="6"/>
  <c r="F102" i="6"/>
  <c r="C102" i="6"/>
  <c r="B102" i="6"/>
  <c r="F98" i="6"/>
  <c r="F97" i="6"/>
  <c r="F96" i="6"/>
  <c r="F95" i="6"/>
  <c r="F94" i="6"/>
  <c r="F93" i="6"/>
  <c r="F92" i="6"/>
  <c r="F91" i="6"/>
  <c r="F90" i="6"/>
  <c r="F89" i="6"/>
  <c r="F87" i="6"/>
  <c r="F86" i="6"/>
  <c r="F85" i="6"/>
  <c r="F84" i="6"/>
  <c r="F83" i="6"/>
  <c r="F82" i="6"/>
  <c r="F81" i="6"/>
  <c r="F80" i="6"/>
  <c r="F79" i="6"/>
  <c r="F78" i="6"/>
  <c r="F76" i="6"/>
  <c r="C76" i="6"/>
  <c r="B76" i="6"/>
  <c r="F75" i="6"/>
  <c r="C75" i="6"/>
  <c r="B75" i="6"/>
  <c r="F74" i="6"/>
  <c r="C74" i="6"/>
  <c r="B74" i="6"/>
  <c r="F73" i="6"/>
  <c r="C73" i="6"/>
  <c r="B73" i="6"/>
  <c r="F72" i="6"/>
  <c r="C72" i="6"/>
  <c r="B72" i="6"/>
  <c r="F71" i="6"/>
  <c r="C71" i="6"/>
  <c r="B71" i="6"/>
  <c r="F70" i="6"/>
  <c r="C70" i="6"/>
  <c r="B70" i="6"/>
  <c r="F69" i="6"/>
  <c r="C69" i="6"/>
  <c r="B69" i="6"/>
  <c r="F68" i="6"/>
  <c r="C68" i="6"/>
  <c r="B68" i="6"/>
  <c r="F67" i="6"/>
  <c r="C67" i="6"/>
  <c r="B67" i="6"/>
  <c r="F65" i="6"/>
  <c r="C65" i="6"/>
  <c r="B65" i="6"/>
  <c r="F64" i="6"/>
  <c r="C64" i="6"/>
  <c r="B64" i="6"/>
  <c r="F63" i="6"/>
  <c r="C63" i="6"/>
  <c r="B63" i="6"/>
  <c r="F62" i="6"/>
  <c r="C62" i="6"/>
  <c r="B62" i="6"/>
  <c r="F61" i="6"/>
  <c r="C61" i="6"/>
  <c r="B61" i="6"/>
  <c r="F60" i="6"/>
  <c r="C60" i="6"/>
  <c r="B60" i="6"/>
  <c r="F59" i="6"/>
  <c r="C59" i="6"/>
  <c r="B59" i="6"/>
  <c r="F58" i="6"/>
  <c r="C58" i="6"/>
  <c r="B58" i="6"/>
  <c r="F57" i="6"/>
  <c r="C57" i="6"/>
  <c r="B57" i="6"/>
  <c r="F56" i="6"/>
  <c r="C56" i="6"/>
  <c r="B56" i="6"/>
  <c r="F53" i="6"/>
  <c r="C53" i="6"/>
  <c r="B53" i="6"/>
  <c r="F52" i="6"/>
  <c r="C52" i="6"/>
  <c r="B52" i="6"/>
  <c r="F51" i="6"/>
  <c r="C51" i="6"/>
  <c r="B51" i="6"/>
  <c r="F50" i="6"/>
  <c r="C50" i="6"/>
  <c r="B50" i="6"/>
  <c r="F49" i="6"/>
  <c r="C49" i="6"/>
  <c r="B49" i="6"/>
  <c r="F48" i="6"/>
  <c r="C48" i="6"/>
  <c r="B48" i="6"/>
  <c r="F47" i="6"/>
  <c r="C47" i="6"/>
  <c r="B47" i="6"/>
  <c r="F46" i="6"/>
  <c r="F45" i="6"/>
  <c r="C45" i="6"/>
  <c r="B45" i="6"/>
  <c r="F43" i="6"/>
  <c r="C43" i="6"/>
  <c r="B43" i="6"/>
  <c r="F42" i="6"/>
  <c r="C42" i="6"/>
  <c r="B42" i="6"/>
  <c r="F41" i="6"/>
  <c r="C41" i="6"/>
  <c r="B41" i="6"/>
  <c r="F40" i="6"/>
  <c r="C40" i="6"/>
  <c r="B40" i="6"/>
  <c r="F39" i="6"/>
  <c r="C39" i="6"/>
  <c r="B39" i="6"/>
  <c r="F38" i="6"/>
  <c r="C38" i="6"/>
  <c r="B38" i="6"/>
  <c r="F37" i="6"/>
  <c r="C37" i="6"/>
  <c r="B37" i="6"/>
  <c r="F36" i="6"/>
  <c r="C36" i="6"/>
  <c r="B36" i="6"/>
  <c r="F35" i="6"/>
  <c r="C35" i="6"/>
  <c r="B35" i="6"/>
  <c r="F33" i="6"/>
  <c r="C33" i="6"/>
  <c r="B33" i="6"/>
  <c r="F32" i="6"/>
  <c r="C32" i="6"/>
  <c r="B32" i="6"/>
  <c r="F31" i="6"/>
  <c r="C31" i="6"/>
  <c r="B31" i="6"/>
  <c r="F30" i="6"/>
  <c r="C30" i="6"/>
  <c r="B30" i="6"/>
  <c r="F29" i="6"/>
  <c r="C29" i="6"/>
  <c r="B29" i="6"/>
  <c r="F28" i="6"/>
  <c r="C28" i="6"/>
  <c r="B28" i="6"/>
  <c r="F27" i="6"/>
  <c r="C27" i="6"/>
  <c r="B27" i="6"/>
  <c r="F26" i="6"/>
  <c r="C26" i="6"/>
  <c r="B26" i="6"/>
  <c r="F25" i="6"/>
  <c r="C25" i="6"/>
  <c r="B25" i="6"/>
  <c r="F23" i="6"/>
  <c r="C23" i="6"/>
  <c r="B23" i="6"/>
  <c r="F22" i="6"/>
  <c r="C22" i="6"/>
  <c r="B22" i="6"/>
  <c r="F21" i="6"/>
  <c r="C21" i="6"/>
  <c r="B21" i="6"/>
  <c r="F20" i="6"/>
  <c r="C20" i="6"/>
  <c r="B20" i="6"/>
  <c r="F19" i="6"/>
  <c r="C19" i="6"/>
  <c r="B19" i="6"/>
  <c r="F18" i="6"/>
  <c r="C18" i="6"/>
  <c r="B18" i="6"/>
  <c r="F17" i="6"/>
  <c r="C17" i="6"/>
  <c r="B17" i="6"/>
  <c r="F16" i="6"/>
  <c r="C16" i="6"/>
  <c r="B16" i="6"/>
  <c r="F15" i="6"/>
  <c r="C15" i="6"/>
  <c r="B15" i="6"/>
  <c r="F13" i="6"/>
  <c r="C13" i="6"/>
  <c r="B13" i="6"/>
  <c r="F12" i="6"/>
  <c r="C12" i="6"/>
  <c r="B12" i="6"/>
  <c r="F11" i="6"/>
  <c r="C11" i="6"/>
  <c r="B11" i="6"/>
  <c r="F10" i="6"/>
  <c r="C10" i="6"/>
  <c r="B10" i="6"/>
  <c r="F9" i="6"/>
  <c r="C9" i="6"/>
  <c r="B9" i="6"/>
  <c r="F8" i="6"/>
  <c r="C8" i="6"/>
  <c r="B8" i="6"/>
  <c r="F7" i="6"/>
  <c r="C7" i="6"/>
  <c r="B7" i="6"/>
  <c r="F6" i="6"/>
  <c r="C6" i="6"/>
  <c r="B6" i="6"/>
  <c r="F5" i="6"/>
  <c r="C5" i="6"/>
  <c r="B5" i="6"/>
  <c r="F829" i="4"/>
  <c r="B829" i="4"/>
  <c r="F828" i="4"/>
  <c r="B828" i="4"/>
  <c r="F826" i="4"/>
  <c r="B826" i="4"/>
  <c r="F825" i="4"/>
  <c r="B825" i="4"/>
  <c r="F824" i="4"/>
  <c r="B824" i="4"/>
  <c r="F823" i="4"/>
  <c r="B823" i="4"/>
  <c r="F822" i="4"/>
  <c r="B822" i="4"/>
  <c r="F821" i="4"/>
  <c r="B821" i="4"/>
  <c r="F820" i="4"/>
  <c r="B820" i="4"/>
  <c r="F819" i="4"/>
  <c r="B819" i="4"/>
  <c r="F816" i="4"/>
  <c r="F815" i="4" s="1"/>
  <c r="C816" i="4"/>
  <c r="B816" i="4"/>
  <c r="F814" i="4"/>
  <c r="C814" i="4"/>
  <c r="B814" i="4"/>
  <c r="F813" i="4"/>
  <c r="C813" i="4"/>
  <c r="B813" i="4"/>
  <c r="F812" i="4"/>
  <c r="C812" i="4"/>
  <c r="B812" i="4"/>
  <c r="F811" i="4"/>
  <c r="C811" i="4"/>
  <c r="B811" i="4"/>
  <c r="F810" i="4"/>
  <c r="C810" i="4"/>
  <c r="B810" i="4"/>
  <c r="F809" i="4"/>
  <c r="C809" i="4"/>
  <c r="B809" i="4"/>
  <c r="F808" i="4"/>
  <c r="C808" i="4"/>
  <c r="B808" i="4"/>
  <c r="F807" i="4"/>
  <c r="C807" i="4"/>
  <c r="B807" i="4"/>
  <c r="F805" i="4"/>
  <c r="C805" i="4"/>
  <c r="B805" i="4"/>
  <c r="F804" i="4"/>
  <c r="C804" i="4"/>
  <c r="B804" i="4"/>
  <c r="F803" i="4"/>
  <c r="C803" i="4"/>
  <c r="B803" i="4"/>
  <c r="F802" i="4"/>
  <c r="C802" i="4"/>
  <c r="B802" i="4"/>
  <c r="F800" i="4"/>
  <c r="C800" i="4"/>
  <c r="B800" i="4"/>
  <c r="F799" i="4"/>
  <c r="C799" i="4"/>
  <c r="B799" i="4"/>
  <c r="F798" i="4"/>
  <c r="C798" i="4"/>
  <c r="B798" i="4"/>
  <c r="F797" i="4"/>
  <c r="C797" i="4"/>
  <c r="B797" i="4"/>
  <c r="F796" i="4"/>
  <c r="C796" i="4"/>
  <c r="B796" i="4"/>
  <c r="F795" i="4"/>
  <c r="C795" i="4"/>
  <c r="B795" i="4"/>
  <c r="F792" i="4"/>
  <c r="C792" i="4"/>
  <c r="B792" i="4"/>
  <c r="F791" i="4"/>
  <c r="C791" i="4"/>
  <c r="B791" i="4"/>
  <c r="F790" i="4"/>
  <c r="C790" i="4"/>
  <c r="B790" i="4"/>
  <c r="F789" i="4"/>
  <c r="C789" i="4"/>
  <c r="B789" i="4"/>
  <c r="F788" i="4"/>
  <c r="C788" i="4"/>
  <c r="B788" i="4"/>
  <c r="F787" i="4"/>
  <c r="C787" i="4"/>
  <c r="B787" i="4"/>
  <c r="F786" i="4"/>
  <c r="C786" i="4"/>
  <c r="B786" i="4"/>
  <c r="F785" i="4"/>
  <c r="F784" i="4"/>
  <c r="C784" i="4"/>
  <c r="B784" i="4"/>
  <c r="F783" i="4"/>
  <c r="C783" i="4"/>
  <c r="B783" i="4"/>
  <c r="F782" i="4"/>
  <c r="C782" i="4"/>
  <c r="B782" i="4"/>
  <c r="F781" i="4"/>
  <c r="C781" i="4"/>
  <c r="B781" i="4"/>
  <c r="F780" i="4"/>
  <c r="C780" i="4"/>
  <c r="B780" i="4"/>
  <c r="F779" i="4"/>
  <c r="C779" i="4"/>
  <c r="B779" i="4"/>
  <c r="F778" i="4"/>
  <c r="C778" i="4"/>
  <c r="B778" i="4"/>
  <c r="F777" i="4"/>
  <c r="C777" i="4"/>
  <c r="B777" i="4"/>
  <c r="F776" i="4"/>
  <c r="C776" i="4"/>
  <c r="B776" i="4"/>
  <c r="F775" i="4"/>
  <c r="C775" i="4"/>
  <c r="B775" i="4"/>
  <c r="F773" i="4"/>
  <c r="C773" i="4"/>
  <c r="B773" i="4"/>
  <c r="F772" i="4"/>
  <c r="C772" i="4"/>
  <c r="B772" i="4"/>
  <c r="F771" i="4"/>
  <c r="C771" i="4"/>
  <c r="B771" i="4"/>
  <c r="F770" i="4"/>
  <c r="C770" i="4"/>
  <c r="B770" i="4"/>
  <c r="F769" i="4"/>
  <c r="C769" i="4"/>
  <c r="B769" i="4"/>
  <c r="F768" i="4"/>
  <c r="C768" i="4"/>
  <c r="B768" i="4"/>
  <c r="F767" i="4"/>
  <c r="C767" i="4"/>
  <c r="B767" i="4"/>
  <c r="F766" i="4"/>
  <c r="C766" i="4"/>
  <c r="B766" i="4"/>
  <c r="F763" i="4"/>
  <c r="C763" i="4"/>
  <c r="B763" i="4"/>
  <c r="F762" i="4"/>
  <c r="C762" i="4"/>
  <c r="B762" i="4"/>
  <c r="F760" i="4"/>
  <c r="C760" i="4"/>
  <c r="B760" i="4"/>
  <c r="F759" i="4"/>
  <c r="C759" i="4"/>
  <c r="B759" i="4"/>
  <c r="F758" i="4"/>
  <c r="C758" i="4"/>
  <c r="B758" i="4"/>
  <c r="F757" i="4"/>
  <c r="C757" i="4"/>
  <c r="B757" i="4"/>
  <c r="F756" i="4"/>
  <c r="C756" i="4"/>
  <c r="B756" i="4"/>
  <c r="F754" i="4"/>
  <c r="C754" i="4"/>
  <c r="B754" i="4"/>
  <c r="F753" i="4"/>
  <c r="C753" i="4"/>
  <c r="B753" i="4"/>
  <c r="F752" i="4"/>
  <c r="C752" i="4"/>
  <c r="B752" i="4"/>
  <c r="F751" i="4"/>
  <c r="C751" i="4"/>
  <c r="B751" i="4"/>
  <c r="F750" i="4"/>
  <c r="C750" i="4"/>
  <c r="B750" i="4"/>
  <c r="F749" i="4"/>
  <c r="C749" i="4"/>
  <c r="B749" i="4"/>
  <c r="F748" i="4"/>
  <c r="C748" i="4"/>
  <c r="B748" i="4"/>
  <c r="F747" i="4"/>
  <c r="C747" i="4"/>
  <c r="B747" i="4"/>
  <c r="F746" i="4"/>
  <c r="C746" i="4"/>
  <c r="B746" i="4"/>
  <c r="F745" i="4"/>
  <c r="C745" i="4"/>
  <c r="B745" i="4"/>
  <c r="F744" i="4"/>
  <c r="C744" i="4"/>
  <c r="B744" i="4"/>
  <c r="F743" i="4"/>
  <c r="C743" i="4"/>
  <c r="B743" i="4"/>
  <c r="F742" i="4"/>
  <c r="C742" i="4"/>
  <c r="B742" i="4"/>
  <c r="F741" i="4"/>
  <c r="C741" i="4"/>
  <c r="B741" i="4"/>
  <c r="F740" i="4"/>
  <c r="C740" i="4"/>
  <c r="B740" i="4"/>
  <c r="F739" i="4"/>
  <c r="C739" i="4"/>
  <c r="B739" i="4"/>
  <c r="F738" i="4"/>
  <c r="C738" i="4"/>
  <c r="B738" i="4"/>
  <c r="F737" i="4"/>
  <c r="C737" i="4"/>
  <c r="B737" i="4"/>
  <c r="F735" i="4"/>
  <c r="C735" i="4"/>
  <c r="B735" i="4"/>
  <c r="F734" i="4"/>
  <c r="C734" i="4"/>
  <c r="B734" i="4"/>
  <c r="F733" i="4"/>
  <c r="C733" i="4"/>
  <c r="B733" i="4"/>
  <c r="F732" i="4"/>
  <c r="C732" i="4"/>
  <c r="B732" i="4"/>
  <c r="F731" i="4"/>
  <c r="C731" i="4"/>
  <c r="B731" i="4"/>
  <c r="F730" i="4"/>
  <c r="C730" i="4"/>
  <c r="B730" i="4"/>
  <c r="F729" i="4"/>
  <c r="C729" i="4"/>
  <c r="B729" i="4"/>
  <c r="F728" i="4"/>
  <c r="C728" i="4"/>
  <c r="B728" i="4"/>
  <c r="F727" i="4"/>
  <c r="C727" i="4"/>
  <c r="B727" i="4"/>
  <c r="F726" i="4"/>
  <c r="C726" i="4"/>
  <c r="B726" i="4"/>
  <c r="F725" i="4"/>
  <c r="C725" i="4"/>
  <c r="B725" i="4"/>
  <c r="F724" i="4"/>
  <c r="C724" i="4"/>
  <c r="B724" i="4"/>
  <c r="F723" i="4"/>
  <c r="C723" i="4"/>
  <c r="B723" i="4"/>
  <c r="F722" i="4"/>
  <c r="C722" i="4"/>
  <c r="B722" i="4"/>
  <c r="F721" i="4"/>
  <c r="C721" i="4"/>
  <c r="B721" i="4"/>
  <c r="F720" i="4"/>
  <c r="C720" i="4"/>
  <c r="B720" i="4"/>
  <c r="F719" i="4"/>
  <c r="C719" i="4"/>
  <c r="B719" i="4"/>
  <c r="F718" i="4"/>
  <c r="C718" i="4"/>
  <c r="B718" i="4"/>
  <c r="F717" i="4"/>
  <c r="C717" i="4"/>
  <c r="B717" i="4"/>
  <c r="F715" i="4"/>
  <c r="C715" i="4"/>
  <c r="B715" i="4"/>
  <c r="F714" i="4"/>
  <c r="C714" i="4"/>
  <c r="B714" i="4"/>
  <c r="F713" i="4"/>
  <c r="C713" i="4"/>
  <c r="B713" i="4"/>
  <c r="F712" i="4"/>
  <c r="C712" i="4"/>
  <c r="B712" i="4"/>
  <c r="F711" i="4"/>
  <c r="C711" i="4"/>
  <c r="B711" i="4"/>
  <c r="F710" i="4"/>
  <c r="C710" i="4"/>
  <c r="B710" i="4"/>
  <c r="F709" i="4"/>
  <c r="C709" i="4"/>
  <c r="B709" i="4"/>
  <c r="F708" i="4"/>
  <c r="C708" i="4"/>
  <c r="B708" i="4"/>
  <c r="F707" i="4"/>
  <c r="C707" i="4"/>
  <c r="B707" i="4"/>
  <c r="F705" i="4"/>
  <c r="C705" i="4"/>
  <c r="B705" i="4"/>
  <c r="F704" i="4"/>
  <c r="C704" i="4"/>
  <c r="B704" i="4"/>
  <c r="F703" i="4"/>
  <c r="C703" i="4"/>
  <c r="B703" i="4"/>
  <c r="F702" i="4"/>
  <c r="C702" i="4"/>
  <c r="B702" i="4"/>
  <c r="F701" i="4"/>
  <c r="C701" i="4"/>
  <c r="B701" i="4"/>
  <c r="F700" i="4"/>
  <c r="C700" i="4"/>
  <c r="B700" i="4"/>
  <c r="F699" i="4"/>
  <c r="C699" i="4"/>
  <c r="B699" i="4"/>
  <c r="F698" i="4"/>
  <c r="C698" i="4"/>
  <c r="B698" i="4"/>
  <c r="F697" i="4"/>
  <c r="C697" i="4"/>
  <c r="B697" i="4"/>
  <c r="F696" i="4"/>
  <c r="C696" i="4"/>
  <c r="B696" i="4"/>
  <c r="F695" i="4"/>
  <c r="C695" i="4"/>
  <c r="B695" i="4"/>
  <c r="F694" i="4"/>
  <c r="C694" i="4"/>
  <c r="B694" i="4"/>
  <c r="F693" i="4"/>
  <c r="C693" i="4"/>
  <c r="B693" i="4"/>
  <c r="F691" i="4"/>
  <c r="C691" i="4"/>
  <c r="B691" i="4"/>
  <c r="F690" i="4"/>
  <c r="C690" i="4"/>
  <c r="B690" i="4"/>
  <c r="F689" i="4"/>
  <c r="C689" i="4"/>
  <c r="B689" i="4"/>
  <c r="F687" i="4"/>
  <c r="C687" i="4"/>
  <c r="B687" i="4"/>
  <c r="F686" i="4"/>
  <c r="C686" i="4"/>
  <c r="B686" i="4"/>
  <c r="F685" i="4"/>
  <c r="C685" i="4"/>
  <c r="B685" i="4"/>
  <c r="F684" i="4"/>
  <c r="C684" i="4"/>
  <c r="B684" i="4"/>
  <c r="F683" i="4"/>
  <c r="C683" i="4"/>
  <c r="B683" i="4"/>
  <c r="F682" i="4"/>
  <c r="C682" i="4"/>
  <c r="B682" i="4"/>
  <c r="F681" i="4"/>
  <c r="C681" i="4"/>
  <c r="B681" i="4"/>
  <c r="F680" i="4"/>
  <c r="C680" i="4"/>
  <c r="B680" i="4"/>
  <c r="F679" i="4"/>
  <c r="C679" i="4"/>
  <c r="B679" i="4"/>
  <c r="F678" i="4"/>
  <c r="C678" i="4"/>
  <c r="B678" i="4"/>
  <c r="F677" i="4"/>
  <c r="C677" i="4"/>
  <c r="B677" i="4"/>
  <c r="F676" i="4"/>
  <c r="C676" i="4"/>
  <c r="B676" i="4"/>
  <c r="F675" i="4"/>
  <c r="C675" i="4"/>
  <c r="B675" i="4"/>
  <c r="F672" i="4"/>
  <c r="C672" i="4"/>
  <c r="B672" i="4"/>
  <c r="F671" i="4"/>
  <c r="C671" i="4"/>
  <c r="B671" i="4"/>
  <c r="F670" i="4"/>
  <c r="C670" i="4"/>
  <c r="B670" i="4"/>
  <c r="F668" i="4"/>
  <c r="C668" i="4"/>
  <c r="B668" i="4"/>
  <c r="F667" i="4"/>
  <c r="C667" i="4"/>
  <c r="B667" i="4"/>
  <c r="F665" i="4"/>
  <c r="C665" i="4"/>
  <c r="B665" i="4"/>
  <c r="F664" i="4"/>
  <c r="C664" i="4"/>
  <c r="B664" i="4"/>
  <c r="F663" i="4"/>
  <c r="C663" i="4"/>
  <c r="B663" i="4"/>
  <c r="F660" i="4"/>
  <c r="F659" i="4"/>
  <c r="F658" i="4"/>
  <c r="F657" i="4"/>
  <c r="F656" i="4"/>
  <c r="F654" i="4"/>
  <c r="F653" i="4"/>
  <c r="F652" i="4"/>
  <c r="F651" i="4"/>
  <c r="F650" i="4"/>
  <c r="F648" i="4"/>
  <c r="F647" i="4"/>
  <c r="F646" i="4"/>
  <c r="F645" i="4"/>
  <c r="F644" i="4"/>
  <c r="F643" i="4"/>
  <c r="F642" i="4"/>
  <c r="F641" i="4"/>
  <c r="F639" i="4"/>
  <c r="F638" i="4"/>
  <c r="F637" i="4"/>
  <c r="F635" i="4"/>
  <c r="F634" i="4"/>
  <c r="F633" i="4"/>
  <c r="F632" i="4"/>
  <c r="F631" i="4"/>
  <c r="F630" i="4"/>
  <c r="F629" i="4"/>
  <c r="F628" i="4"/>
  <c r="F627" i="4"/>
  <c r="F625" i="4"/>
  <c r="F624" i="4"/>
  <c r="F623"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78" i="4"/>
  <c r="C578" i="4"/>
  <c r="B578" i="4"/>
  <c r="F577" i="4"/>
  <c r="C577" i="4"/>
  <c r="B577" i="4"/>
  <c r="F576" i="4"/>
  <c r="C576" i="4"/>
  <c r="B576" i="4"/>
  <c r="F575" i="4"/>
  <c r="C575" i="4"/>
  <c r="B575" i="4"/>
  <c r="F574" i="4"/>
  <c r="C574" i="4"/>
  <c r="B574" i="4"/>
  <c r="F573" i="4"/>
  <c r="C573" i="4"/>
  <c r="B573" i="4"/>
  <c r="F572" i="4"/>
  <c r="C572" i="4"/>
  <c r="B572" i="4"/>
  <c r="F571" i="4"/>
  <c r="C571" i="4"/>
  <c r="B571" i="4"/>
  <c r="F570" i="4"/>
  <c r="C570" i="4"/>
  <c r="B570" i="4"/>
  <c r="F569" i="4"/>
  <c r="C569" i="4"/>
  <c r="B569" i="4"/>
  <c r="F568" i="4"/>
  <c r="C568" i="4"/>
  <c r="B568" i="4"/>
  <c r="F567" i="4"/>
  <c r="C567" i="4"/>
  <c r="B567" i="4"/>
  <c r="F566" i="4"/>
  <c r="C566" i="4"/>
  <c r="B566" i="4"/>
  <c r="F564" i="4"/>
  <c r="C564" i="4"/>
  <c r="B564" i="4"/>
  <c r="F563" i="4"/>
  <c r="C563" i="4"/>
  <c r="B563" i="4"/>
  <c r="F562" i="4"/>
  <c r="C562" i="4"/>
  <c r="B562" i="4"/>
  <c r="F561" i="4"/>
  <c r="C561" i="4"/>
  <c r="B561" i="4"/>
  <c r="F560" i="4"/>
  <c r="C560" i="4"/>
  <c r="B560" i="4"/>
  <c r="F559" i="4"/>
  <c r="C559" i="4"/>
  <c r="B559" i="4"/>
  <c r="F558" i="4"/>
  <c r="C558" i="4"/>
  <c r="B558" i="4"/>
  <c r="F557" i="4"/>
  <c r="C557" i="4"/>
  <c r="B557" i="4"/>
  <c r="F556" i="4"/>
  <c r="C556" i="4"/>
  <c r="B556" i="4"/>
  <c r="F555" i="4"/>
  <c r="C555" i="4"/>
  <c r="B555" i="4"/>
  <c r="F554" i="4"/>
  <c r="C554" i="4"/>
  <c r="B554" i="4"/>
  <c r="F553" i="4"/>
  <c r="C553" i="4"/>
  <c r="B553" i="4"/>
  <c r="F552" i="4"/>
  <c r="C552" i="4"/>
  <c r="B552" i="4"/>
  <c r="F551" i="4"/>
  <c r="C551" i="4"/>
  <c r="B551" i="4"/>
  <c r="F550" i="4"/>
  <c r="C550" i="4"/>
  <c r="B550" i="4"/>
  <c r="F549" i="4"/>
  <c r="C549" i="4"/>
  <c r="B549" i="4"/>
  <c r="F548" i="4"/>
  <c r="C548" i="4"/>
  <c r="B548" i="4"/>
  <c r="F547" i="4"/>
  <c r="C547" i="4"/>
  <c r="B547" i="4"/>
  <c r="F546" i="4"/>
  <c r="C546" i="4"/>
  <c r="B546" i="4"/>
  <c r="F545" i="4"/>
  <c r="C545" i="4"/>
  <c r="B545" i="4"/>
  <c r="F543" i="4"/>
  <c r="C543" i="4"/>
  <c r="B543" i="4"/>
  <c r="F542" i="4"/>
  <c r="C542" i="4"/>
  <c r="B542" i="4"/>
  <c r="F541" i="4"/>
  <c r="C541" i="4"/>
  <c r="B541" i="4"/>
  <c r="F540" i="4"/>
  <c r="C540" i="4"/>
  <c r="B540" i="4"/>
  <c r="F539" i="4"/>
  <c r="C539" i="4"/>
  <c r="B539" i="4"/>
  <c r="F538" i="4"/>
  <c r="C538" i="4"/>
  <c r="B538" i="4"/>
  <c r="F536" i="4"/>
  <c r="C536" i="4"/>
  <c r="B536" i="4"/>
  <c r="F535" i="4"/>
  <c r="C535" i="4"/>
  <c r="B535" i="4"/>
  <c r="F534" i="4"/>
  <c r="C534" i="4"/>
  <c r="B534" i="4"/>
  <c r="F533" i="4"/>
  <c r="C533" i="4"/>
  <c r="B533" i="4"/>
  <c r="F532" i="4"/>
  <c r="C532" i="4"/>
  <c r="B532" i="4"/>
  <c r="F531" i="4"/>
  <c r="C531" i="4"/>
  <c r="B531" i="4"/>
  <c r="F529" i="4"/>
  <c r="C529" i="4"/>
  <c r="B529" i="4"/>
  <c r="F528" i="4"/>
  <c r="C528" i="4"/>
  <c r="B528" i="4"/>
  <c r="F527" i="4"/>
  <c r="C527" i="4"/>
  <c r="B527" i="4"/>
  <c r="F526" i="4"/>
  <c r="C526" i="4"/>
  <c r="B526" i="4"/>
  <c r="F525" i="4"/>
  <c r="C525" i="4"/>
  <c r="B525" i="4"/>
  <c r="F524" i="4"/>
  <c r="C524" i="4"/>
  <c r="B524" i="4"/>
  <c r="F523" i="4"/>
  <c r="C523" i="4"/>
  <c r="B523" i="4"/>
  <c r="F522" i="4"/>
  <c r="C522" i="4"/>
  <c r="B522" i="4"/>
  <c r="F521" i="4"/>
  <c r="C521" i="4"/>
  <c r="B521" i="4"/>
  <c r="F520" i="4"/>
  <c r="C520" i="4"/>
  <c r="B520" i="4"/>
  <c r="F519" i="4"/>
  <c r="C519" i="4"/>
  <c r="B519" i="4"/>
  <c r="F518" i="4"/>
  <c r="C518" i="4"/>
  <c r="B518" i="4"/>
  <c r="F517" i="4"/>
  <c r="C517" i="4"/>
  <c r="B517" i="4"/>
  <c r="F516" i="4"/>
  <c r="C516" i="4"/>
  <c r="B516" i="4"/>
  <c r="F515" i="4"/>
  <c r="C515" i="4"/>
  <c r="B515" i="4"/>
  <c r="F514" i="4"/>
  <c r="C514" i="4"/>
  <c r="B514" i="4"/>
  <c r="F513" i="4"/>
  <c r="C513" i="4"/>
  <c r="B513" i="4"/>
  <c r="F511" i="4"/>
  <c r="C511" i="4"/>
  <c r="B511" i="4"/>
  <c r="F510" i="4"/>
  <c r="C510" i="4"/>
  <c r="B510" i="4"/>
  <c r="F509" i="4"/>
  <c r="C509" i="4"/>
  <c r="B509" i="4"/>
  <c r="F508" i="4"/>
  <c r="C508" i="4"/>
  <c r="B508" i="4"/>
  <c r="F507" i="4"/>
  <c r="C507" i="4"/>
  <c r="B507" i="4"/>
  <c r="F506" i="4"/>
  <c r="C506" i="4"/>
  <c r="B506" i="4"/>
  <c r="F505" i="4"/>
  <c r="C505" i="4"/>
  <c r="B505" i="4"/>
  <c r="F504" i="4"/>
  <c r="C504" i="4"/>
  <c r="B504" i="4"/>
  <c r="F503" i="4"/>
  <c r="C503" i="4"/>
  <c r="B503" i="4"/>
  <c r="F502" i="4"/>
  <c r="C502" i="4"/>
  <c r="B502" i="4"/>
  <c r="F501" i="4"/>
  <c r="C501" i="4"/>
  <c r="B501" i="4"/>
  <c r="F500" i="4"/>
  <c r="C500" i="4"/>
  <c r="B500" i="4"/>
  <c r="F499" i="4"/>
  <c r="C499" i="4"/>
  <c r="B499" i="4"/>
  <c r="F498" i="4"/>
  <c r="C498" i="4"/>
  <c r="B498" i="4"/>
  <c r="F497" i="4"/>
  <c r="C497" i="4"/>
  <c r="B497" i="4"/>
  <c r="F496" i="4"/>
  <c r="C496" i="4"/>
  <c r="B496" i="4"/>
  <c r="F495" i="4"/>
  <c r="C495" i="4"/>
  <c r="B495" i="4"/>
  <c r="F494" i="4"/>
  <c r="C494" i="4"/>
  <c r="B494" i="4"/>
  <c r="F492" i="4"/>
  <c r="C492" i="4"/>
  <c r="B492" i="4"/>
  <c r="F491" i="4"/>
  <c r="C491" i="4"/>
  <c r="B491" i="4"/>
  <c r="F490" i="4"/>
  <c r="C490" i="4"/>
  <c r="B490" i="4"/>
  <c r="F489" i="4"/>
  <c r="C489" i="4"/>
  <c r="B489" i="4"/>
  <c r="F486" i="4"/>
  <c r="F485" i="4"/>
  <c r="F484" i="4"/>
  <c r="F483" i="4"/>
  <c r="F482" i="4"/>
  <c r="F481" i="4"/>
  <c r="F480" i="4"/>
  <c r="F479" i="4"/>
  <c r="F478" i="4"/>
  <c r="F477" i="4"/>
  <c r="F475" i="4"/>
  <c r="F474" i="4"/>
  <c r="F473" i="4"/>
  <c r="F472" i="4"/>
  <c r="F471" i="4"/>
  <c r="F470" i="4"/>
  <c r="F469" i="4"/>
  <c r="F468" i="4"/>
  <c r="F467" i="4"/>
  <c r="F466" i="4"/>
  <c r="F464" i="4"/>
  <c r="F463" i="4"/>
  <c r="F462" i="4"/>
  <c r="F460" i="4"/>
  <c r="C460" i="4"/>
  <c r="B460" i="4"/>
  <c r="F459" i="4"/>
  <c r="C459" i="4"/>
  <c r="B459" i="4"/>
  <c r="F458" i="4"/>
  <c r="C458" i="4"/>
  <c r="B458" i="4"/>
  <c r="F457" i="4"/>
  <c r="C457" i="4"/>
  <c r="B457" i="4"/>
  <c r="F456" i="4"/>
  <c r="C456" i="4"/>
  <c r="B456" i="4"/>
  <c r="F455" i="4"/>
  <c r="C455" i="4"/>
  <c r="B455" i="4"/>
  <c r="F454" i="4"/>
  <c r="C454" i="4"/>
  <c r="B454" i="4"/>
  <c r="F453" i="4"/>
  <c r="C453" i="4"/>
  <c r="B453" i="4"/>
  <c r="F452" i="4"/>
  <c r="C452" i="4"/>
  <c r="B452" i="4"/>
  <c r="F451" i="4"/>
  <c r="C451" i="4"/>
  <c r="B451" i="4"/>
  <c r="F449" i="4"/>
  <c r="C449" i="4"/>
  <c r="B449" i="4"/>
  <c r="F448" i="4"/>
  <c r="C448" i="4"/>
  <c r="B448" i="4"/>
  <c r="F447" i="4"/>
  <c r="C447" i="4"/>
  <c r="B447" i="4"/>
  <c r="F446" i="4"/>
  <c r="C446" i="4"/>
  <c r="B446" i="4"/>
  <c r="F445" i="4"/>
  <c r="C445" i="4"/>
  <c r="B445" i="4"/>
  <c r="F444" i="4"/>
  <c r="C444" i="4"/>
  <c r="B444" i="4"/>
  <c r="F443" i="4"/>
  <c r="C443" i="4"/>
  <c r="B443" i="4"/>
  <c r="F442" i="4"/>
  <c r="C442" i="4"/>
  <c r="B442" i="4"/>
  <c r="F441" i="4"/>
  <c r="C441" i="4"/>
  <c r="B441" i="4"/>
  <c r="F440" i="4"/>
  <c r="C440" i="4"/>
  <c r="B440" i="4"/>
  <c r="F437" i="4"/>
  <c r="F436" i="4"/>
  <c r="F435" i="4"/>
  <c r="F434" i="4"/>
  <c r="F433" i="4"/>
  <c r="F432" i="4"/>
  <c r="F431" i="4"/>
  <c r="F430" i="4"/>
  <c r="F429" i="4"/>
  <c r="F426" i="4"/>
  <c r="C426" i="4"/>
  <c r="B426" i="4"/>
  <c r="F425" i="4"/>
  <c r="C425" i="4"/>
  <c r="B425" i="4"/>
  <c r="F424" i="4"/>
  <c r="C424" i="4"/>
  <c r="B424" i="4"/>
  <c r="F423" i="4"/>
  <c r="C423" i="4"/>
  <c r="B423" i="4"/>
  <c r="F422" i="4"/>
  <c r="C422" i="4"/>
  <c r="B422" i="4"/>
  <c r="F421" i="4"/>
  <c r="C421" i="4"/>
  <c r="B421" i="4"/>
  <c r="F418" i="4"/>
  <c r="C418" i="4"/>
  <c r="B418" i="4"/>
  <c r="F417" i="4"/>
  <c r="C417" i="4"/>
  <c r="B417" i="4"/>
  <c r="F415" i="4"/>
  <c r="C415" i="4"/>
  <c r="B415" i="4"/>
  <c r="F414" i="4"/>
  <c r="C414" i="4"/>
  <c r="B414" i="4"/>
  <c r="F413" i="4"/>
  <c r="C413" i="4"/>
  <c r="B413" i="4"/>
  <c r="F412" i="4"/>
  <c r="C412" i="4"/>
  <c r="B412" i="4"/>
  <c r="F411" i="4"/>
  <c r="C411" i="4"/>
  <c r="B411" i="4"/>
  <c r="F410" i="4"/>
  <c r="C410" i="4"/>
  <c r="B410" i="4"/>
  <c r="F409" i="4"/>
  <c r="C409" i="4"/>
  <c r="B409" i="4"/>
  <c r="F408" i="4"/>
  <c r="C408" i="4"/>
  <c r="B408" i="4"/>
  <c r="F407" i="4"/>
  <c r="C407" i="4"/>
  <c r="B407" i="4"/>
  <c r="F406" i="4"/>
  <c r="C406" i="4"/>
  <c r="B406" i="4"/>
  <c r="F404" i="4"/>
  <c r="F403" i="4"/>
  <c r="F402" i="4"/>
  <c r="F401" i="4"/>
  <c r="F400" i="4"/>
  <c r="F399" i="4"/>
  <c r="F398" i="4"/>
  <c r="F397" i="4"/>
  <c r="F396" i="4"/>
  <c r="F395" i="4"/>
  <c r="F394" i="4"/>
  <c r="F393" i="4"/>
  <c r="F392" i="4"/>
  <c r="F391" i="4"/>
  <c r="F389" i="4"/>
  <c r="F388" i="4"/>
  <c r="F387" i="4"/>
  <c r="F386" i="4"/>
  <c r="F385" i="4"/>
  <c r="F384" i="4"/>
  <c r="F383" i="4"/>
  <c r="F382" i="4"/>
  <c r="F381" i="4"/>
  <c r="F380" i="4"/>
  <c r="F379" i="4"/>
  <c r="F378" i="4"/>
  <c r="F377" i="4"/>
  <c r="F376" i="4"/>
  <c r="F374" i="4"/>
  <c r="C374" i="4"/>
  <c r="B374" i="4"/>
  <c r="F373" i="4"/>
  <c r="C373" i="4"/>
  <c r="B373" i="4"/>
  <c r="F372" i="4"/>
  <c r="C372" i="4"/>
  <c r="B372" i="4"/>
  <c r="F371" i="4"/>
  <c r="C371" i="4"/>
  <c r="B371" i="4"/>
  <c r="F370" i="4"/>
  <c r="C370" i="4"/>
  <c r="B370" i="4"/>
  <c r="F369" i="4"/>
  <c r="C369" i="4"/>
  <c r="B369" i="4"/>
  <c r="F368" i="4"/>
  <c r="C368" i="4"/>
  <c r="B368" i="4"/>
  <c r="F366" i="4"/>
  <c r="C366" i="4"/>
  <c r="B366" i="4"/>
  <c r="F365" i="4"/>
  <c r="C365" i="4"/>
  <c r="B365" i="4"/>
  <c r="F364" i="4"/>
  <c r="C364" i="4"/>
  <c r="B364" i="4"/>
  <c r="F363" i="4"/>
  <c r="C363" i="4"/>
  <c r="B363" i="4"/>
  <c r="F362" i="4"/>
  <c r="C362" i="4"/>
  <c r="B362" i="4"/>
  <c r="F361" i="4"/>
  <c r="C361" i="4"/>
  <c r="B361" i="4"/>
  <c r="F360" i="4"/>
  <c r="C360" i="4"/>
  <c r="B360" i="4"/>
  <c r="F359" i="4"/>
  <c r="C359" i="4"/>
  <c r="B359" i="4"/>
  <c r="F358" i="4"/>
  <c r="C358" i="4"/>
  <c r="B358" i="4"/>
  <c r="F357" i="4"/>
  <c r="C357" i="4"/>
  <c r="B357" i="4"/>
  <c r="F356" i="4"/>
  <c r="C356" i="4"/>
  <c r="B356" i="4"/>
  <c r="F355" i="4"/>
  <c r="C355" i="4"/>
  <c r="B355" i="4"/>
  <c r="F354" i="4"/>
  <c r="C354" i="4"/>
  <c r="B354" i="4"/>
  <c r="F353" i="4"/>
  <c r="C353" i="4"/>
  <c r="B353" i="4"/>
  <c r="F352" i="4"/>
  <c r="C352" i="4"/>
  <c r="B352" i="4"/>
  <c r="F351" i="4"/>
  <c r="C351" i="4"/>
  <c r="B351" i="4"/>
  <c r="F350" i="4"/>
  <c r="C350" i="4"/>
  <c r="B350" i="4"/>
  <c r="F349" i="4"/>
  <c r="C349" i="4"/>
  <c r="B349" i="4"/>
  <c r="F348" i="4"/>
  <c r="C348" i="4"/>
  <c r="B348" i="4"/>
  <c r="F347" i="4"/>
  <c r="C347" i="4"/>
  <c r="B347" i="4"/>
  <c r="F346" i="4"/>
  <c r="C346" i="4"/>
  <c r="B346" i="4"/>
  <c r="F345" i="4"/>
  <c r="C345" i="4"/>
  <c r="B345" i="4"/>
  <c r="F344" i="4"/>
  <c r="C344" i="4"/>
  <c r="B344" i="4"/>
  <c r="F343" i="4"/>
  <c r="C343" i="4"/>
  <c r="B343" i="4"/>
  <c r="F342" i="4"/>
  <c r="C342" i="4"/>
  <c r="B342" i="4"/>
  <c r="F341" i="4"/>
  <c r="C341" i="4"/>
  <c r="B341" i="4"/>
  <c r="F340" i="4"/>
  <c r="C340" i="4"/>
  <c r="B340" i="4"/>
  <c r="F338" i="4"/>
  <c r="C338" i="4"/>
  <c r="B338" i="4"/>
  <c r="F337" i="4"/>
  <c r="C337" i="4"/>
  <c r="B337" i="4"/>
  <c r="F336" i="4"/>
  <c r="C336" i="4"/>
  <c r="B336" i="4"/>
  <c r="F335" i="4"/>
  <c r="C335" i="4"/>
  <c r="B335" i="4"/>
  <c r="F334" i="4"/>
  <c r="C334" i="4"/>
  <c r="B334" i="4"/>
  <c r="F333" i="4"/>
  <c r="C333" i="4"/>
  <c r="B333" i="4"/>
  <c r="F332" i="4"/>
  <c r="C332" i="4"/>
  <c r="B332" i="4"/>
  <c r="F331" i="4"/>
  <c r="C331" i="4"/>
  <c r="B331" i="4"/>
  <c r="F330" i="4"/>
  <c r="C330" i="4"/>
  <c r="B330" i="4"/>
  <c r="F329" i="4"/>
  <c r="C329" i="4"/>
  <c r="B329" i="4"/>
  <c r="F328" i="4"/>
  <c r="C328" i="4"/>
  <c r="B328" i="4"/>
  <c r="F326" i="4"/>
  <c r="C326" i="4"/>
  <c r="B326" i="4"/>
  <c r="F325" i="4"/>
  <c r="C325" i="4"/>
  <c r="B325" i="4"/>
  <c r="F324" i="4"/>
  <c r="C324" i="4"/>
  <c r="B324" i="4"/>
  <c r="F323" i="4"/>
  <c r="C323" i="4"/>
  <c r="B323" i="4"/>
  <c r="F322" i="4"/>
  <c r="C322" i="4"/>
  <c r="B322" i="4"/>
  <c r="F321" i="4"/>
  <c r="C321" i="4"/>
  <c r="B321" i="4"/>
  <c r="F320" i="4"/>
  <c r="C320" i="4"/>
  <c r="B320" i="4"/>
  <c r="F319" i="4"/>
  <c r="C319" i="4"/>
  <c r="B319" i="4"/>
  <c r="F318" i="4"/>
  <c r="C318" i="4"/>
  <c r="B318" i="4"/>
  <c r="F317" i="4"/>
  <c r="C317" i="4"/>
  <c r="B317" i="4"/>
  <c r="F316" i="4"/>
  <c r="C316" i="4"/>
  <c r="B316" i="4"/>
  <c r="F315" i="4"/>
  <c r="C315" i="4"/>
  <c r="B315" i="4"/>
  <c r="F314" i="4"/>
  <c r="C314" i="4"/>
  <c r="B314" i="4"/>
  <c r="F313" i="4"/>
  <c r="C313" i="4"/>
  <c r="B313" i="4"/>
  <c r="F312" i="4"/>
  <c r="C312" i="4"/>
  <c r="B312" i="4"/>
  <c r="F311" i="4"/>
  <c r="C311" i="4"/>
  <c r="B311" i="4"/>
  <c r="F310" i="4"/>
  <c r="C310" i="4"/>
  <c r="B310" i="4"/>
  <c r="F308" i="4"/>
  <c r="C308" i="4"/>
  <c r="B308" i="4"/>
  <c r="F307" i="4"/>
  <c r="C307" i="4"/>
  <c r="B307" i="4"/>
  <c r="F306" i="4"/>
  <c r="C306" i="4"/>
  <c r="B306" i="4"/>
  <c r="F305" i="4"/>
  <c r="C305" i="4"/>
  <c r="B305" i="4"/>
  <c r="F304" i="4"/>
  <c r="C304" i="4"/>
  <c r="B304" i="4"/>
  <c r="F303" i="4"/>
  <c r="C303" i="4"/>
  <c r="B303" i="4"/>
  <c r="F302" i="4"/>
  <c r="C302" i="4"/>
  <c r="B302" i="4"/>
  <c r="F301" i="4"/>
  <c r="C301" i="4"/>
  <c r="B301" i="4"/>
  <c r="F300" i="4"/>
  <c r="C300" i="4"/>
  <c r="B300" i="4"/>
  <c r="F299" i="4"/>
  <c r="C299" i="4"/>
  <c r="B299" i="4"/>
  <c r="F298" i="4"/>
  <c r="C298" i="4"/>
  <c r="B298" i="4"/>
  <c r="F297" i="4"/>
  <c r="C297" i="4"/>
  <c r="B297"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39" i="4"/>
  <c r="C139" i="4"/>
  <c r="B139" i="4"/>
  <c r="F138" i="4"/>
  <c r="C138" i="4"/>
  <c r="B138" i="4"/>
  <c r="F137" i="4"/>
  <c r="C137" i="4"/>
  <c r="B137" i="4"/>
  <c r="F136" i="4"/>
  <c r="C136" i="4"/>
  <c r="B136" i="4"/>
  <c r="F135" i="4"/>
  <c r="C135" i="4"/>
  <c r="B135" i="4"/>
  <c r="F134" i="4"/>
  <c r="C134" i="4"/>
  <c r="B134" i="4"/>
  <c r="F133" i="4"/>
  <c r="C133" i="4"/>
  <c r="B133" i="4"/>
  <c r="F132" i="4"/>
  <c r="C132" i="4"/>
  <c r="B132" i="4"/>
  <c r="F131" i="4"/>
  <c r="C131" i="4"/>
  <c r="B131" i="4"/>
  <c r="F130" i="4"/>
  <c r="C130" i="4"/>
  <c r="B130" i="4"/>
  <c r="F129" i="4"/>
  <c r="C129" i="4"/>
  <c r="B129" i="4"/>
  <c r="F127" i="4"/>
  <c r="C127" i="4"/>
  <c r="B127" i="4"/>
  <c r="F126" i="4"/>
  <c r="C126" i="4"/>
  <c r="B126" i="4"/>
  <c r="F125" i="4"/>
  <c r="C125" i="4"/>
  <c r="B125" i="4"/>
  <c r="F124" i="4"/>
  <c r="C124" i="4"/>
  <c r="B124" i="4"/>
  <c r="F123" i="4"/>
  <c r="C123" i="4"/>
  <c r="B123" i="4"/>
  <c r="F122" i="4"/>
  <c r="C122" i="4"/>
  <c r="B122" i="4"/>
  <c r="F121" i="4"/>
  <c r="C121" i="4"/>
  <c r="B121" i="4"/>
  <c r="F120" i="4"/>
  <c r="C120" i="4"/>
  <c r="B120" i="4"/>
  <c r="F118" i="4"/>
  <c r="C118" i="4"/>
  <c r="B118" i="4"/>
  <c r="F117" i="4"/>
  <c r="C117" i="4"/>
  <c r="B117" i="4"/>
  <c r="F116" i="4"/>
  <c r="C116" i="4"/>
  <c r="B116" i="4"/>
  <c r="F115" i="4"/>
  <c r="C115" i="4"/>
  <c r="B115" i="4"/>
  <c r="F114" i="4"/>
  <c r="C114" i="4"/>
  <c r="B114" i="4"/>
  <c r="F113" i="4"/>
  <c r="C113" i="4"/>
  <c r="B113" i="4"/>
  <c r="F112" i="4"/>
  <c r="C112" i="4"/>
  <c r="B112" i="4"/>
  <c r="F111" i="4"/>
  <c r="C111" i="4"/>
  <c r="B111" i="4"/>
  <c r="F109" i="4"/>
  <c r="C109" i="4"/>
  <c r="B109" i="4"/>
  <c r="F108" i="4"/>
  <c r="C108" i="4"/>
  <c r="B108" i="4"/>
  <c r="F107" i="4"/>
  <c r="C107" i="4"/>
  <c r="B107" i="4"/>
  <c r="F106" i="4"/>
  <c r="C106" i="4"/>
  <c r="B106" i="4"/>
  <c r="F105" i="4"/>
  <c r="C105" i="4"/>
  <c r="B105" i="4"/>
  <c r="F104" i="4"/>
  <c r="C104" i="4"/>
  <c r="B104" i="4"/>
  <c r="F103" i="4"/>
  <c r="C103" i="4"/>
  <c r="B103" i="4"/>
  <c r="F102" i="4"/>
  <c r="C102" i="4"/>
  <c r="B102" i="4"/>
  <c r="F98" i="4"/>
  <c r="F97" i="4"/>
  <c r="F96" i="4"/>
  <c r="F95" i="4"/>
  <c r="F94" i="4"/>
  <c r="F93" i="4"/>
  <c r="F92" i="4"/>
  <c r="F91" i="4"/>
  <c r="F90" i="4"/>
  <c r="F89" i="4"/>
  <c r="F87" i="4"/>
  <c r="F86" i="4"/>
  <c r="F85" i="4"/>
  <c r="F84" i="4"/>
  <c r="F83" i="4"/>
  <c r="F82" i="4"/>
  <c r="F81" i="4"/>
  <c r="F80" i="4"/>
  <c r="F79" i="4"/>
  <c r="F78" i="4"/>
  <c r="F76" i="4"/>
  <c r="C76" i="4"/>
  <c r="B76" i="4"/>
  <c r="F75" i="4"/>
  <c r="C75" i="4"/>
  <c r="B75" i="4"/>
  <c r="F74" i="4"/>
  <c r="C74" i="4"/>
  <c r="B74" i="4"/>
  <c r="F73" i="4"/>
  <c r="C73" i="4"/>
  <c r="B73" i="4"/>
  <c r="F72" i="4"/>
  <c r="C72" i="4"/>
  <c r="B72" i="4"/>
  <c r="F71" i="4"/>
  <c r="C71" i="4"/>
  <c r="B71" i="4"/>
  <c r="F70" i="4"/>
  <c r="C70" i="4"/>
  <c r="B70" i="4"/>
  <c r="F69" i="4"/>
  <c r="C69" i="4"/>
  <c r="B69" i="4"/>
  <c r="F68" i="4"/>
  <c r="C68" i="4"/>
  <c r="B68" i="4"/>
  <c r="F67" i="4"/>
  <c r="C67" i="4"/>
  <c r="B67" i="4"/>
  <c r="F65" i="4"/>
  <c r="C65" i="4"/>
  <c r="B65" i="4"/>
  <c r="F64" i="4"/>
  <c r="C64" i="4"/>
  <c r="B64" i="4"/>
  <c r="F63" i="4"/>
  <c r="C63" i="4"/>
  <c r="B63" i="4"/>
  <c r="F62" i="4"/>
  <c r="C62" i="4"/>
  <c r="B62" i="4"/>
  <c r="F61" i="4"/>
  <c r="C61" i="4"/>
  <c r="B61" i="4"/>
  <c r="F60" i="4"/>
  <c r="C60" i="4"/>
  <c r="B60" i="4"/>
  <c r="F59" i="4"/>
  <c r="C59" i="4"/>
  <c r="B59" i="4"/>
  <c r="F58" i="4"/>
  <c r="C58" i="4"/>
  <c r="B58" i="4"/>
  <c r="F57" i="4"/>
  <c r="C57" i="4"/>
  <c r="B57" i="4"/>
  <c r="F56" i="4"/>
  <c r="C56" i="4"/>
  <c r="B56" i="4"/>
  <c r="F53" i="4"/>
  <c r="C53" i="4"/>
  <c r="B53" i="4"/>
  <c r="F52" i="4"/>
  <c r="C52" i="4"/>
  <c r="B52" i="4"/>
  <c r="F51" i="4"/>
  <c r="C51" i="4"/>
  <c r="B51" i="4"/>
  <c r="F50" i="4"/>
  <c r="C50" i="4"/>
  <c r="B50" i="4"/>
  <c r="F49" i="4"/>
  <c r="C49" i="4"/>
  <c r="B49" i="4"/>
  <c r="F48" i="4"/>
  <c r="C48" i="4"/>
  <c r="B48" i="4"/>
  <c r="F47" i="4"/>
  <c r="C47" i="4"/>
  <c r="B47" i="4"/>
  <c r="F46" i="4"/>
  <c r="F45" i="4"/>
  <c r="C45" i="4"/>
  <c r="B45" i="4"/>
  <c r="F43" i="4"/>
  <c r="C43" i="4"/>
  <c r="B43" i="4"/>
  <c r="F42" i="4"/>
  <c r="C42" i="4"/>
  <c r="B42" i="4"/>
  <c r="F41" i="4"/>
  <c r="C41" i="4"/>
  <c r="B41" i="4"/>
  <c r="F40" i="4"/>
  <c r="C40" i="4"/>
  <c r="B40" i="4"/>
  <c r="F39" i="4"/>
  <c r="C39" i="4"/>
  <c r="B39" i="4"/>
  <c r="F38" i="4"/>
  <c r="C38" i="4"/>
  <c r="B38" i="4"/>
  <c r="F37" i="4"/>
  <c r="C37" i="4"/>
  <c r="B37" i="4"/>
  <c r="F36" i="4"/>
  <c r="C36" i="4"/>
  <c r="B36" i="4"/>
  <c r="F35" i="4"/>
  <c r="C35" i="4"/>
  <c r="B35" i="4"/>
  <c r="F33" i="4"/>
  <c r="C33" i="4"/>
  <c r="B33" i="4"/>
  <c r="F32" i="4"/>
  <c r="C32" i="4"/>
  <c r="B32" i="4"/>
  <c r="F31" i="4"/>
  <c r="C31" i="4"/>
  <c r="B31" i="4"/>
  <c r="F30" i="4"/>
  <c r="C30" i="4"/>
  <c r="B30" i="4"/>
  <c r="F29" i="4"/>
  <c r="C29" i="4"/>
  <c r="B29" i="4"/>
  <c r="F28" i="4"/>
  <c r="C28" i="4"/>
  <c r="B28" i="4"/>
  <c r="F27" i="4"/>
  <c r="C27" i="4"/>
  <c r="B27" i="4"/>
  <c r="F26" i="4"/>
  <c r="C26" i="4"/>
  <c r="B26" i="4"/>
  <c r="F25" i="4"/>
  <c r="C25" i="4"/>
  <c r="B25" i="4"/>
  <c r="F23" i="4"/>
  <c r="C23" i="4"/>
  <c r="B23" i="4"/>
  <c r="F22" i="4"/>
  <c r="C22" i="4"/>
  <c r="B22" i="4"/>
  <c r="F21" i="4"/>
  <c r="C21" i="4"/>
  <c r="B21" i="4"/>
  <c r="F20" i="4"/>
  <c r="C20" i="4"/>
  <c r="B20" i="4"/>
  <c r="F19" i="4"/>
  <c r="C19" i="4"/>
  <c r="B19" i="4"/>
  <c r="F18" i="4"/>
  <c r="C18" i="4"/>
  <c r="B18" i="4"/>
  <c r="F17" i="4"/>
  <c r="C17" i="4"/>
  <c r="B17" i="4"/>
  <c r="F16" i="4"/>
  <c r="C16" i="4"/>
  <c r="B16" i="4"/>
  <c r="F15" i="4"/>
  <c r="C15" i="4"/>
  <c r="B15" i="4"/>
  <c r="F13" i="4"/>
  <c r="C13" i="4"/>
  <c r="B13" i="4"/>
  <c r="F12" i="4"/>
  <c r="C12" i="4"/>
  <c r="B12" i="4"/>
  <c r="F11" i="4"/>
  <c r="C11" i="4"/>
  <c r="B11" i="4"/>
  <c r="F10" i="4"/>
  <c r="C10" i="4"/>
  <c r="B10" i="4"/>
  <c r="F9" i="4"/>
  <c r="C9" i="4"/>
  <c r="B9" i="4"/>
  <c r="F8" i="4"/>
  <c r="C8" i="4"/>
  <c r="B8" i="4"/>
  <c r="F7" i="4"/>
  <c r="C7" i="4"/>
  <c r="B7" i="4"/>
  <c r="F6" i="4"/>
  <c r="C6" i="4"/>
  <c r="B6" i="4"/>
  <c r="F5" i="4"/>
  <c r="C5" i="4"/>
  <c r="B5" i="4"/>
  <c r="F829" i="3"/>
  <c r="B829" i="3"/>
  <c r="F828" i="3"/>
  <c r="B828" i="3"/>
  <c r="F826" i="3"/>
  <c r="B826" i="3"/>
  <c r="F825" i="3"/>
  <c r="B825" i="3"/>
  <c r="F824" i="3"/>
  <c r="B824" i="3"/>
  <c r="F823" i="3"/>
  <c r="B823" i="3"/>
  <c r="F822" i="3"/>
  <c r="B822" i="3"/>
  <c r="F821" i="3"/>
  <c r="B821" i="3"/>
  <c r="F820" i="3"/>
  <c r="B820" i="3"/>
  <c r="F819" i="3"/>
  <c r="B819" i="3"/>
  <c r="F816" i="3"/>
  <c r="F815" i="3" s="1"/>
  <c r="C816" i="3"/>
  <c r="B816" i="3"/>
  <c r="F814" i="3"/>
  <c r="C814" i="3"/>
  <c r="B814" i="3"/>
  <c r="F813" i="3"/>
  <c r="C813" i="3"/>
  <c r="B813" i="3"/>
  <c r="F812" i="3"/>
  <c r="C812" i="3"/>
  <c r="B812" i="3"/>
  <c r="F811" i="3"/>
  <c r="C811" i="3"/>
  <c r="B811" i="3"/>
  <c r="F810" i="3"/>
  <c r="C810" i="3"/>
  <c r="B810" i="3"/>
  <c r="F809" i="3"/>
  <c r="C809" i="3"/>
  <c r="B809" i="3"/>
  <c r="F808" i="3"/>
  <c r="C808" i="3"/>
  <c r="B808" i="3"/>
  <c r="F807" i="3"/>
  <c r="C807" i="3"/>
  <c r="B807" i="3"/>
  <c r="F805" i="3"/>
  <c r="C805" i="3"/>
  <c r="B805" i="3"/>
  <c r="F804" i="3"/>
  <c r="C804" i="3"/>
  <c r="B804" i="3"/>
  <c r="F803" i="3"/>
  <c r="C803" i="3"/>
  <c r="B803" i="3"/>
  <c r="F802" i="3"/>
  <c r="C802" i="3"/>
  <c r="B802" i="3"/>
  <c r="F800" i="3"/>
  <c r="C800" i="3"/>
  <c r="B800" i="3"/>
  <c r="F799" i="3"/>
  <c r="C799" i="3"/>
  <c r="B799" i="3"/>
  <c r="F798" i="3"/>
  <c r="C798" i="3"/>
  <c r="B798" i="3"/>
  <c r="F797" i="3"/>
  <c r="C797" i="3"/>
  <c r="B797" i="3"/>
  <c r="F796" i="3"/>
  <c r="C796" i="3"/>
  <c r="B796" i="3"/>
  <c r="F795" i="3"/>
  <c r="C795" i="3"/>
  <c r="B795" i="3"/>
  <c r="F792" i="3"/>
  <c r="C792" i="3"/>
  <c r="B792" i="3"/>
  <c r="F791" i="3"/>
  <c r="C791" i="3"/>
  <c r="B791" i="3"/>
  <c r="F790" i="3"/>
  <c r="C790" i="3"/>
  <c r="B790" i="3"/>
  <c r="F789" i="3"/>
  <c r="C789" i="3"/>
  <c r="B789" i="3"/>
  <c r="F788" i="3"/>
  <c r="C788" i="3"/>
  <c r="B788" i="3"/>
  <c r="F787" i="3"/>
  <c r="C787" i="3"/>
  <c r="B787" i="3"/>
  <c r="F786" i="3"/>
  <c r="C786" i="3"/>
  <c r="B786" i="3"/>
  <c r="F785" i="3"/>
  <c r="F784" i="3"/>
  <c r="C784" i="3"/>
  <c r="B784" i="3"/>
  <c r="F783" i="3"/>
  <c r="C783" i="3"/>
  <c r="B783" i="3"/>
  <c r="F782" i="3"/>
  <c r="C782" i="3"/>
  <c r="B782" i="3"/>
  <c r="F781" i="3"/>
  <c r="C781" i="3"/>
  <c r="B781" i="3"/>
  <c r="F780" i="3"/>
  <c r="C780" i="3"/>
  <c r="B780" i="3"/>
  <c r="F779" i="3"/>
  <c r="C779" i="3"/>
  <c r="B779" i="3"/>
  <c r="F778" i="3"/>
  <c r="C778" i="3"/>
  <c r="B778" i="3"/>
  <c r="F777" i="3"/>
  <c r="C777" i="3"/>
  <c r="B777" i="3"/>
  <c r="F776" i="3"/>
  <c r="C776" i="3"/>
  <c r="B776" i="3"/>
  <c r="F775" i="3"/>
  <c r="C775" i="3"/>
  <c r="B775" i="3"/>
  <c r="F773" i="3"/>
  <c r="C773" i="3"/>
  <c r="B773" i="3"/>
  <c r="F772" i="3"/>
  <c r="C772" i="3"/>
  <c r="B772" i="3"/>
  <c r="F771" i="3"/>
  <c r="C771" i="3"/>
  <c r="B771" i="3"/>
  <c r="F770" i="3"/>
  <c r="C770" i="3"/>
  <c r="B770" i="3"/>
  <c r="F769" i="3"/>
  <c r="C769" i="3"/>
  <c r="B769" i="3"/>
  <c r="F768" i="3"/>
  <c r="C768" i="3"/>
  <c r="B768" i="3"/>
  <c r="F767" i="3"/>
  <c r="C767" i="3"/>
  <c r="B767" i="3"/>
  <c r="F766" i="3"/>
  <c r="C766" i="3"/>
  <c r="B766" i="3"/>
  <c r="F763" i="3"/>
  <c r="C763" i="3"/>
  <c r="B763" i="3"/>
  <c r="F762" i="3"/>
  <c r="C762" i="3"/>
  <c r="B762" i="3"/>
  <c r="F760" i="3"/>
  <c r="C760" i="3"/>
  <c r="B760" i="3"/>
  <c r="F759" i="3"/>
  <c r="C759" i="3"/>
  <c r="B759" i="3"/>
  <c r="F758" i="3"/>
  <c r="C758" i="3"/>
  <c r="B758" i="3"/>
  <c r="F757" i="3"/>
  <c r="C757" i="3"/>
  <c r="B757" i="3"/>
  <c r="F756" i="3"/>
  <c r="C756" i="3"/>
  <c r="B756" i="3"/>
  <c r="F754" i="3"/>
  <c r="C754" i="3"/>
  <c r="B754" i="3"/>
  <c r="F753" i="3"/>
  <c r="C753" i="3"/>
  <c r="B753" i="3"/>
  <c r="F752" i="3"/>
  <c r="C752" i="3"/>
  <c r="B752" i="3"/>
  <c r="F751" i="3"/>
  <c r="C751" i="3"/>
  <c r="B751" i="3"/>
  <c r="F750" i="3"/>
  <c r="C750" i="3"/>
  <c r="B750" i="3"/>
  <c r="F749" i="3"/>
  <c r="C749" i="3"/>
  <c r="B749" i="3"/>
  <c r="F748" i="3"/>
  <c r="C748" i="3"/>
  <c r="B748" i="3"/>
  <c r="F747" i="3"/>
  <c r="C747" i="3"/>
  <c r="B747" i="3"/>
  <c r="F746" i="3"/>
  <c r="C746" i="3"/>
  <c r="B746" i="3"/>
  <c r="F745" i="3"/>
  <c r="C745" i="3"/>
  <c r="B745" i="3"/>
  <c r="F744" i="3"/>
  <c r="C744" i="3"/>
  <c r="B744" i="3"/>
  <c r="F743" i="3"/>
  <c r="C743" i="3"/>
  <c r="B743" i="3"/>
  <c r="F742" i="3"/>
  <c r="C742" i="3"/>
  <c r="B742" i="3"/>
  <c r="F741" i="3"/>
  <c r="C741" i="3"/>
  <c r="B741" i="3"/>
  <c r="F740" i="3"/>
  <c r="C740" i="3"/>
  <c r="B740" i="3"/>
  <c r="F739" i="3"/>
  <c r="C739" i="3"/>
  <c r="B739" i="3"/>
  <c r="F738" i="3"/>
  <c r="C738" i="3"/>
  <c r="B738" i="3"/>
  <c r="F737" i="3"/>
  <c r="C737" i="3"/>
  <c r="B737" i="3"/>
  <c r="F735" i="3"/>
  <c r="C735" i="3"/>
  <c r="B735" i="3"/>
  <c r="F734" i="3"/>
  <c r="C734" i="3"/>
  <c r="B734" i="3"/>
  <c r="F733" i="3"/>
  <c r="C733" i="3"/>
  <c r="B733" i="3"/>
  <c r="F732" i="3"/>
  <c r="C732" i="3"/>
  <c r="B732" i="3"/>
  <c r="F731" i="3"/>
  <c r="C731" i="3"/>
  <c r="B731" i="3"/>
  <c r="F730" i="3"/>
  <c r="C730" i="3"/>
  <c r="B730" i="3"/>
  <c r="F729" i="3"/>
  <c r="C729" i="3"/>
  <c r="B729" i="3"/>
  <c r="F728" i="3"/>
  <c r="C728" i="3"/>
  <c r="B728" i="3"/>
  <c r="F727" i="3"/>
  <c r="C727" i="3"/>
  <c r="B727" i="3"/>
  <c r="F726" i="3"/>
  <c r="C726" i="3"/>
  <c r="B726" i="3"/>
  <c r="F725" i="3"/>
  <c r="C725" i="3"/>
  <c r="B725" i="3"/>
  <c r="F724" i="3"/>
  <c r="C724" i="3"/>
  <c r="B724" i="3"/>
  <c r="F723" i="3"/>
  <c r="C723" i="3"/>
  <c r="B723" i="3"/>
  <c r="F722" i="3"/>
  <c r="C722" i="3"/>
  <c r="B722" i="3"/>
  <c r="F721" i="3"/>
  <c r="C721" i="3"/>
  <c r="B721" i="3"/>
  <c r="F720" i="3"/>
  <c r="C720" i="3"/>
  <c r="B720" i="3"/>
  <c r="F719" i="3"/>
  <c r="C719" i="3"/>
  <c r="B719" i="3"/>
  <c r="F718" i="3"/>
  <c r="C718" i="3"/>
  <c r="B718" i="3"/>
  <c r="F717" i="3"/>
  <c r="C717" i="3"/>
  <c r="B717" i="3"/>
  <c r="F715" i="3"/>
  <c r="C715" i="3"/>
  <c r="B715" i="3"/>
  <c r="F714" i="3"/>
  <c r="C714" i="3"/>
  <c r="B714" i="3"/>
  <c r="F713" i="3"/>
  <c r="C713" i="3"/>
  <c r="B713" i="3"/>
  <c r="F712" i="3"/>
  <c r="C712" i="3"/>
  <c r="B712" i="3"/>
  <c r="F711" i="3"/>
  <c r="C711" i="3"/>
  <c r="B711" i="3"/>
  <c r="F710" i="3"/>
  <c r="C710" i="3"/>
  <c r="B710" i="3"/>
  <c r="F709" i="3"/>
  <c r="C709" i="3"/>
  <c r="B709" i="3"/>
  <c r="F708" i="3"/>
  <c r="C708" i="3"/>
  <c r="B708" i="3"/>
  <c r="F707" i="3"/>
  <c r="C707" i="3"/>
  <c r="B707" i="3"/>
  <c r="F705" i="3"/>
  <c r="C705" i="3"/>
  <c r="B705" i="3"/>
  <c r="F704" i="3"/>
  <c r="C704" i="3"/>
  <c r="B704" i="3"/>
  <c r="F703" i="3"/>
  <c r="C703" i="3"/>
  <c r="B703" i="3"/>
  <c r="F702" i="3"/>
  <c r="C702" i="3"/>
  <c r="B702" i="3"/>
  <c r="F701" i="3"/>
  <c r="C701" i="3"/>
  <c r="B701" i="3"/>
  <c r="F700" i="3"/>
  <c r="C700" i="3"/>
  <c r="B700" i="3"/>
  <c r="F699" i="3"/>
  <c r="C699" i="3"/>
  <c r="B699" i="3"/>
  <c r="F698" i="3"/>
  <c r="C698" i="3"/>
  <c r="B698" i="3"/>
  <c r="F697" i="3"/>
  <c r="C697" i="3"/>
  <c r="B697" i="3"/>
  <c r="F696" i="3"/>
  <c r="C696" i="3"/>
  <c r="B696" i="3"/>
  <c r="F695" i="3"/>
  <c r="C695" i="3"/>
  <c r="B695" i="3"/>
  <c r="F694" i="3"/>
  <c r="C694" i="3"/>
  <c r="B694" i="3"/>
  <c r="F693" i="3"/>
  <c r="C693" i="3"/>
  <c r="B693" i="3"/>
  <c r="F691" i="3"/>
  <c r="C691" i="3"/>
  <c r="B691" i="3"/>
  <c r="F690" i="3"/>
  <c r="C690" i="3"/>
  <c r="B690" i="3"/>
  <c r="F689" i="3"/>
  <c r="C689" i="3"/>
  <c r="B689" i="3"/>
  <c r="F687" i="3"/>
  <c r="C687" i="3"/>
  <c r="B687" i="3"/>
  <c r="F686" i="3"/>
  <c r="C686" i="3"/>
  <c r="B686" i="3"/>
  <c r="F685" i="3"/>
  <c r="C685" i="3"/>
  <c r="B685" i="3"/>
  <c r="F684" i="3"/>
  <c r="C684" i="3"/>
  <c r="B684" i="3"/>
  <c r="F683" i="3"/>
  <c r="C683" i="3"/>
  <c r="B683" i="3"/>
  <c r="F682" i="3"/>
  <c r="C682" i="3"/>
  <c r="B682" i="3"/>
  <c r="F681" i="3"/>
  <c r="C681" i="3"/>
  <c r="B681" i="3"/>
  <c r="F680" i="3"/>
  <c r="C680" i="3"/>
  <c r="B680" i="3"/>
  <c r="F679" i="3"/>
  <c r="C679" i="3"/>
  <c r="B679" i="3"/>
  <c r="F678" i="3"/>
  <c r="C678" i="3"/>
  <c r="B678" i="3"/>
  <c r="F677" i="3"/>
  <c r="C677" i="3"/>
  <c r="B677" i="3"/>
  <c r="F676" i="3"/>
  <c r="C676" i="3"/>
  <c r="B676" i="3"/>
  <c r="F675" i="3"/>
  <c r="C675" i="3"/>
  <c r="B675" i="3"/>
  <c r="F672" i="3"/>
  <c r="C672" i="3"/>
  <c r="B672" i="3"/>
  <c r="F671" i="3"/>
  <c r="C671" i="3"/>
  <c r="B671" i="3"/>
  <c r="F670" i="3"/>
  <c r="C670" i="3"/>
  <c r="B670" i="3"/>
  <c r="F668" i="3"/>
  <c r="C668" i="3"/>
  <c r="B668" i="3"/>
  <c r="F667" i="3"/>
  <c r="C667" i="3"/>
  <c r="B667" i="3"/>
  <c r="F665" i="3"/>
  <c r="C665" i="3"/>
  <c r="B665" i="3"/>
  <c r="F664" i="3"/>
  <c r="C664" i="3"/>
  <c r="B664" i="3"/>
  <c r="F663" i="3"/>
  <c r="C663" i="3"/>
  <c r="B663" i="3"/>
  <c r="F660" i="3"/>
  <c r="F659" i="3"/>
  <c r="F658" i="3"/>
  <c r="F657" i="3"/>
  <c r="F656" i="3"/>
  <c r="F654" i="3"/>
  <c r="F653" i="3"/>
  <c r="F652" i="3"/>
  <c r="F651" i="3"/>
  <c r="F650" i="3"/>
  <c r="F648" i="3"/>
  <c r="F647" i="3"/>
  <c r="F646" i="3"/>
  <c r="F645" i="3"/>
  <c r="F644" i="3"/>
  <c r="F643" i="3"/>
  <c r="F642" i="3"/>
  <c r="F641" i="3"/>
  <c r="F639" i="3"/>
  <c r="F638" i="3"/>
  <c r="F637" i="3"/>
  <c r="F635" i="3"/>
  <c r="F634" i="3"/>
  <c r="F633" i="3"/>
  <c r="F632" i="3"/>
  <c r="F631" i="3"/>
  <c r="F630" i="3"/>
  <c r="F629" i="3"/>
  <c r="F628" i="3"/>
  <c r="F627" i="3"/>
  <c r="F625" i="3"/>
  <c r="F624" i="3"/>
  <c r="F623"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8" i="3"/>
  <c r="C578" i="3"/>
  <c r="B578" i="3"/>
  <c r="F577" i="3"/>
  <c r="C577" i="3"/>
  <c r="B577" i="3"/>
  <c r="F576" i="3"/>
  <c r="C576" i="3"/>
  <c r="B576" i="3"/>
  <c r="F575" i="3"/>
  <c r="C575" i="3"/>
  <c r="B575" i="3"/>
  <c r="F574" i="3"/>
  <c r="C574" i="3"/>
  <c r="B574" i="3"/>
  <c r="F573" i="3"/>
  <c r="C573" i="3"/>
  <c r="B573" i="3"/>
  <c r="F572" i="3"/>
  <c r="C572" i="3"/>
  <c r="B572" i="3"/>
  <c r="F571" i="3"/>
  <c r="C571" i="3"/>
  <c r="B571" i="3"/>
  <c r="F570" i="3"/>
  <c r="C570" i="3"/>
  <c r="B570" i="3"/>
  <c r="F569" i="3"/>
  <c r="C569" i="3"/>
  <c r="B569" i="3"/>
  <c r="F568" i="3"/>
  <c r="C568" i="3"/>
  <c r="B568" i="3"/>
  <c r="F567" i="3"/>
  <c r="C567" i="3"/>
  <c r="B567" i="3"/>
  <c r="F566" i="3"/>
  <c r="C566" i="3"/>
  <c r="B566" i="3"/>
  <c r="F564" i="3"/>
  <c r="C564" i="3"/>
  <c r="B564" i="3"/>
  <c r="F563" i="3"/>
  <c r="C563" i="3"/>
  <c r="B563" i="3"/>
  <c r="F562" i="3"/>
  <c r="C562" i="3"/>
  <c r="B562" i="3"/>
  <c r="F561" i="3"/>
  <c r="C561" i="3"/>
  <c r="B561" i="3"/>
  <c r="F560" i="3"/>
  <c r="C560" i="3"/>
  <c r="B560" i="3"/>
  <c r="F559" i="3"/>
  <c r="C559" i="3"/>
  <c r="B559" i="3"/>
  <c r="F558" i="3"/>
  <c r="C558" i="3"/>
  <c r="B558" i="3"/>
  <c r="F557" i="3"/>
  <c r="C557" i="3"/>
  <c r="B557" i="3"/>
  <c r="F556" i="3"/>
  <c r="C556" i="3"/>
  <c r="B556" i="3"/>
  <c r="F555" i="3"/>
  <c r="C555" i="3"/>
  <c r="B555" i="3"/>
  <c r="F554" i="3"/>
  <c r="C554" i="3"/>
  <c r="B554" i="3"/>
  <c r="F553" i="3"/>
  <c r="C553" i="3"/>
  <c r="B553" i="3"/>
  <c r="F552" i="3"/>
  <c r="C552" i="3"/>
  <c r="B552" i="3"/>
  <c r="F551" i="3"/>
  <c r="C551" i="3"/>
  <c r="B551" i="3"/>
  <c r="F550" i="3"/>
  <c r="C550" i="3"/>
  <c r="B550" i="3"/>
  <c r="F549" i="3"/>
  <c r="C549" i="3"/>
  <c r="B549" i="3"/>
  <c r="F548" i="3"/>
  <c r="C548" i="3"/>
  <c r="B548" i="3"/>
  <c r="F547" i="3"/>
  <c r="C547" i="3"/>
  <c r="B547" i="3"/>
  <c r="F546" i="3"/>
  <c r="C546" i="3"/>
  <c r="B546" i="3"/>
  <c r="F545" i="3"/>
  <c r="C545" i="3"/>
  <c r="B545" i="3"/>
  <c r="F543" i="3"/>
  <c r="C543" i="3"/>
  <c r="B543" i="3"/>
  <c r="F542" i="3"/>
  <c r="C542" i="3"/>
  <c r="B542" i="3"/>
  <c r="F541" i="3"/>
  <c r="C541" i="3"/>
  <c r="B541" i="3"/>
  <c r="F540" i="3"/>
  <c r="C540" i="3"/>
  <c r="B540" i="3"/>
  <c r="F539" i="3"/>
  <c r="C539" i="3"/>
  <c r="B539" i="3"/>
  <c r="F538" i="3"/>
  <c r="C538" i="3"/>
  <c r="B538" i="3"/>
  <c r="F536" i="3"/>
  <c r="C536" i="3"/>
  <c r="B536" i="3"/>
  <c r="F535" i="3"/>
  <c r="C535" i="3"/>
  <c r="B535" i="3"/>
  <c r="F534" i="3"/>
  <c r="C534" i="3"/>
  <c r="B534" i="3"/>
  <c r="F533" i="3"/>
  <c r="C533" i="3"/>
  <c r="B533" i="3"/>
  <c r="F532" i="3"/>
  <c r="C532" i="3"/>
  <c r="B532" i="3"/>
  <c r="F531" i="3"/>
  <c r="C531" i="3"/>
  <c r="B531" i="3"/>
  <c r="F529" i="3"/>
  <c r="C529" i="3"/>
  <c r="B529" i="3"/>
  <c r="F528" i="3"/>
  <c r="C528" i="3"/>
  <c r="B528" i="3"/>
  <c r="F527" i="3"/>
  <c r="C527" i="3"/>
  <c r="B527" i="3"/>
  <c r="F526" i="3"/>
  <c r="C526" i="3"/>
  <c r="B526" i="3"/>
  <c r="F525" i="3"/>
  <c r="C525" i="3"/>
  <c r="B525" i="3"/>
  <c r="F524" i="3"/>
  <c r="C524" i="3"/>
  <c r="B524" i="3"/>
  <c r="F523" i="3"/>
  <c r="C523" i="3"/>
  <c r="B523" i="3"/>
  <c r="F522" i="3"/>
  <c r="C522" i="3"/>
  <c r="B522" i="3"/>
  <c r="F521" i="3"/>
  <c r="C521" i="3"/>
  <c r="B521" i="3"/>
  <c r="F520" i="3"/>
  <c r="C520" i="3"/>
  <c r="B520" i="3"/>
  <c r="F519" i="3"/>
  <c r="C519" i="3"/>
  <c r="B519" i="3"/>
  <c r="F518" i="3"/>
  <c r="C518" i="3"/>
  <c r="B518" i="3"/>
  <c r="F517" i="3"/>
  <c r="C517" i="3"/>
  <c r="B517" i="3"/>
  <c r="F516" i="3"/>
  <c r="C516" i="3"/>
  <c r="B516" i="3"/>
  <c r="F515" i="3"/>
  <c r="C515" i="3"/>
  <c r="B515" i="3"/>
  <c r="F514" i="3"/>
  <c r="C514" i="3"/>
  <c r="B514" i="3"/>
  <c r="F513" i="3"/>
  <c r="C513" i="3"/>
  <c r="B513" i="3"/>
  <c r="F511" i="3"/>
  <c r="C511" i="3"/>
  <c r="B511" i="3"/>
  <c r="F510" i="3"/>
  <c r="C510" i="3"/>
  <c r="B510" i="3"/>
  <c r="F509" i="3"/>
  <c r="C509" i="3"/>
  <c r="B509" i="3"/>
  <c r="F508" i="3"/>
  <c r="C508" i="3"/>
  <c r="B508" i="3"/>
  <c r="F507" i="3"/>
  <c r="C507" i="3"/>
  <c r="B507" i="3"/>
  <c r="F506" i="3"/>
  <c r="C506" i="3"/>
  <c r="B506" i="3"/>
  <c r="F505" i="3"/>
  <c r="C505" i="3"/>
  <c r="B505" i="3"/>
  <c r="F504" i="3"/>
  <c r="C504" i="3"/>
  <c r="B504" i="3"/>
  <c r="F503" i="3"/>
  <c r="C503" i="3"/>
  <c r="B503" i="3"/>
  <c r="F502" i="3"/>
  <c r="C502" i="3"/>
  <c r="B502" i="3"/>
  <c r="F501" i="3"/>
  <c r="C501" i="3"/>
  <c r="B501" i="3"/>
  <c r="F500" i="3"/>
  <c r="C500" i="3"/>
  <c r="B500" i="3"/>
  <c r="F499" i="3"/>
  <c r="C499" i="3"/>
  <c r="B499" i="3"/>
  <c r="F498" i="3"/>
  <c r="C498" i="3"/>
  <c r="B498" i="3"/>
  <c r="F497" i="3"/>
  <c r="C497" i="3"/>
  <c r="B497" i="3"/>
  <c r="F496" i="3"/>
  <c r="C496" i="3"/>
  <c r="B496" i="3"/>
  <c r="F495" i="3"/>
  <c r="C495" i="3"/>
  <c r="B495" i="3"/>
  <c r="F494" i="3"/>
  <c r="C494" i="3"/>
  <c r="B494" i="3"/>
  <c r="F492" i="3"/>
  <c r="C492" i="3"/>
  <c r="B492" i="3"/>
  <c r="F491" i="3"/>
  <c r="C491" i="3"/>
  <c r="B491" i="3"/>
  <c r="F490" i="3"/>
  <c r="C490" i="3"/>
  <c r="B490" i="3"/>
  <c r="F489" i="3"/>
  <c r="C489" i="3"/>
  <c r="B489" i="3"/>
  <c r="F486" i="3"/>
  <c r="F485" i="3"/>
  <c r="F484" i="3"/>
  <c r="F483" i="3"/>
  <c r="F482" i="3"/>
  <c r="F481" i="3"/>
  <c r="F480" i="3"/>
  <c r="F479" i="3"/>
  <c r="F478" i="3"/>
  <c r="F477" i="3"/>
  <c r="F475" i="3"/>
  <c r="F474" i="3"/>
  <c r="F473" i="3"/>
  <c r="F472" i="3"/>
  <c r="F471" i="3"/>
  <c r="F470" i="3"/>
  <c r="F469" i="3"/>
  <c r="F468" i="3"/>
  <c r="F467" i="3"/>
  <c r="F466" i="3"/>
  <c r="F464" i="3"/>
  <c r="F463" i="3"/>
  <c r="F462" i="3"/>
  <c r="F460" i="3"/>
  <c r="C460" i="3"/>
  <c r="B460" i="3"/>
  <c r="F459" i="3"/>
  <c r="C459" i="3"/>
  <c r="B459" i="3"/>
  <c r="F458" i="3"/>
  <c r="C458" i="3"/>
  <c r="B458" i="3"/>
  <c r="F457" i="3"/>
  <c r="C457" i="3"/>
  <c r="B457" i="3"/>
  <c r="F456" i="3"/>
  <c r="C456" i="3"/>
  <c r="B456" i="3"/>
  <c r="F455" i="3"/>
  <c r="C455" i="3"/>
  <c r="B455" i="3"/>
  <c r="F454" i="3"/>
  <c r="C454" i="3"/>
  <c r="B454" i="3"/>
  <c r="F453" i="3"/>
  <c r="C453" i="3"/>
  <c r="B453" i="3"/>
  <c r="F452" i="3"/>
  <c r="C452" i="3"/>
  <c r="B452" i="3"/>
  <c r="F451" i="3"/>
  <c r="C451" i="3"/>
  <c r="B451" i="3"/>
  <c r="F449" i="3"/>
  <c r="C449" i="3"/>
  <c r="B449" i="3"/>
  <c r="F448" i="3"/>
  <c r="C448" i="3"/>
  <c r="B448" i="3"/>
  <c r="F447" i="3"/>
  <c r="C447" i="3"/>
  <c r="B447" i="3"/>
  <c r="F446" i="3"/>
  <c r="C446" i="3"/>
  <c r="B446" i="3"/>
  <c r="F445" i="3"/>
  <c r="C445" i="3"/>
  <c r="B445" i="3"/>
  <c r="F444" i="3"/>
  <c r="C444" i="3"/>
  <c r="B444" i="3"/>
  <c r="F443" i="3"/>
  <c r="C443" i="3"/>
  <c r="B443" i="3"/>
  <c r="F442" i="3"/>
  <c r="C442" i="3"/>
  <c r="B442" i="3"/>
  <c r="F441" i="3"/>
  <c r="C441" i="3"/>
  <c r="B441" i="3"/>
  <c r="F440" i="3"/>
  <c r="C440" i="3"/>
  <c r="B440" i="3"/>
  <c r="F437" i="3"/>
  <c r="F436" i="3"/>
  <c r="F435" i="3"/>
  <c r="F434" i="3"/>
  <c r="F433" i="3"/>
  <c r="F432" i="3"/>
  <c r="F431" i="3"/>
  <c r="F430" i="3"/>
  <c r="F429" i="3"/>
  <c r="F426" i="3"/>
  <c r="C426" i="3"/>
  <c r="B426" i="3"/>
  <c r="F425" i="3"/>
  <c r="C425" i="3"/>
  <c r="B425" i="3"/>
  <c r="F424" i="3"/>
  <c r="C424" i="3"/>
  <c r="B424" i="3"/>
  <c r="F423" i="3"/>
  <c r="C423" i="3"/>
  <c r="B423" i="3"/>
  <c r="F422" i="3"/>
  <c r="C422" i="3"/>
  <c r="B422" i="3"/>
  <c r="F421" i="3"/>
  <c r="C421" i="3"/>
  <c r="B421" i="3"/>
  <c r="F418" i="3"/>
  <c r="C418" i="3"/>
  <c r="B418" i="3"/>
  <c r="F417" i="3"/>
  <c r="C417" i="3"/>
  <c r="B417" i="3"/>
  <c r="F415" i="3"/>
  <c r="C415" i="3"/>
  <c r="B415" i="3"/>
  <c r="F414" i="3"/>
  <c r="C414" i="3"/>
  <c r="B414" i="3"/>
  <c r="F413" i="3"/>
  <c r="C413" i="3"/>
  <c r="B413" i="3"/>
  <c r="F412" i="3"/>
  <c r="C412" i="3"/>
  <c r="B412" i="3"/>
  <c r="F411" i="3"/>
  <c r="C411" i="3"/>
  <c r="B411" i="3"/>
  <c r="F410" i="3"/>
  <c r="C410" i="3"/>
  <c r="B410" i="3"/>
  <c r="F409" i="3"/>
  <c r="C409" i="3"/>
  <c r="B409" i="3"/>
  <c r="F408" i="3"/>
  <c r="C408" i="3"/>
  <c r="B408" i="3"/>
  <c r="F407" i="3"/>
  <c r="C407" i="3"/>
  <c r="B407" i="3"/>
  <c r="F406" i="3"/>
  <c r="C406" i="3"/>
  <c r="B406" i="3"/>
  <c r="F404" i="3"/>
  <c r="F403" i="3"/>
  <c r="F402" i="3"/>
  <c r="F401" i="3"/>
  <c r="F400" i="3"/>
  <c r="F399" i="3"/>
  <c r="F398" i="3"/>
  <c r="F397" i="3"/>
  <c r="F396" i="3"/>
  <c r="F395" i="3"/>
  <c r="F394" i="3"/>
  <c r="F393" i="3"/>
  <c r="F392" i="3"/>
  <c r="F391" i="3"/>
  <c r="F389" i="3"/>
  <c r="F388" i="3"/>
  <c r="F387" i="3"/>
  <c r="F386" i="3"/>
  <c r="F385" i="3"/>
  <c r="F384" i="3"/>
  <c r="F383" i="3"/>
  <c r="F382" i="3"/>
  <c r="F381" i="3"/>
  <c r="F380" i="3"/>
  <c r="F379" i="3"/>
  <c r="F378" i="3"/>
  <c r="F377" i="3"/>
  <c r="F376" i="3"/>
  <c r="F374" i="3"/>
  <c r="C374" i="3"/>
  <c r="B374" i="3"/>
  <c r="F373" i="3"/>
  <c r="C373" i="3"/>
  <c r="B373" i="3"/>
  <c r="F372" i="3"/>
  <c r="C372" i="3"/>
  <c r="B372" i="3"/>
  <c r="F371" i="3"/>
  <c r="C371" i="3"/>
  <c r="B371" i="3"/>
  <c r="F370" i="3"/>
  <c r="C370" i="3"/>
  <c r="B370" i="3"/>
  <c r="F369" i="3"/>
  <c r="C369" i="3"/>
  <c r="B369" i="3"/>
  <c r="F368" i="3"/>
  <c r="C368" i="3"/>
  <c r="B368" i="3"/>
  <c r="F366" i="3"/>
  <c r="C366" i="3"/>
  <c r="B366" i="3"/>
  <c r="F365" i="3"/>
  <c r="C365" i="3"/>
  <c r="B365" i="3"/>
  <c r="F364" i="3"/>
  <c r="C364" i="3"/>
  <c r="B364" i="3"/>
  <c r="F363" i="3"/>
  <c r="C363" i="3"/>
  <c r="B363" i="3"/>
  <c r="F362" i="3"/>
  <c r="C362" i="3"/>
  <c r="B362" i="3"/>
  <c r="F361" i="3"/>
  <c r="C361" i="3"/>
  <c r="B361" i="3"/>
  <c r="F360" i="3"/>
  <c r="C360" i="3"/>
  <c r="B360" i="3"/>
  <c r="F359" i="3"/>
  <c r="C359" i="3"/>
  <c r="B359" i="3"/>
  <c r="F358" i="3"/>
  <c r="C358" i="3"/>
  <c r="B358" i="3"/>
  <c r="F357" i="3"/>
  <c r="C357" i="3"/>
  <c r="B357" i="3"/>
  <c r="F356" i="3"/>
  <c r="C356" i="3"/>
  <c r="B356" i="3"/>
  <c r="F355" i="3"/>
  <c r="C355" i="3"/>
  <c r="B355" i="3"/>
  <c r="F354" i="3"/>
  <c r="C354" i="3"/>
  <c r="B354" i="3"/>
  <c r="F353" i="3"/>
  <c r="C353" i="3"/>
  <c r="B353" i="3"/>
  <c r="F352" i="3"/>
  <c r="C352" i="3"/>
  <c r="B352" i="3"/>
  <c r="F351" i="3"/>
  <c r="C351" i="3"/>
  <c r="B351" i="3"/>
  <c r="F350" i="3"/>
  <c r="C350" i="3"/>
  <c r="B350" i="3"/>
  <c r="F349" i="3"/>
  <c r="C349" i="3"/>
  <c r="B349" i="3"/>
  <c r="F348" i="3"/>
  <c r="C348" i="3"/>
  <c r="B348" i="3"/>
  <c r="F347" i="3"/>
  <c r="C347" i="3"/>
  <c r="B347" i="3"/>
  <c r="F346" i="3"/>
  <c r="C346" i="3"/>
  <c r="B346" i="3"/>
  <c r="F345" i="3"/>
  <c r="C345" i="3"/>
  <c r="B345" i="3"/>
  <c r="F344" i="3"/>
  <c r="C344" i="3"/>
  <c r="B344" i="3"/>
  <c r="F343" i="3"/>
  <c r="C343" i="3"/>
  <c r="B343" i="3"/>
  <c r="F342" i="3"/>
  <c r="C342" i="3"/>
  <c r="B342" i="3"/>
  <c r="F341" i="3"/>
  <c r="C341" i="3"/>
  <c r="B341" i="3"/>
  <c r="F340" i="3"/>
  <c r="C340" i="3"/>
  <c r="B340" i="3"/>
  <c r="F338" i="3"/>
  <c r="C338" i="3"/>
  <c r="B338" i="3"/>
  <c r="F337" i="3"/>
  <c r="C337" i="3"/>
  <c r="B337" i="3"/>
  <c r="F336" i="3"/>
  <c r="C336" i="3"/>
  <c r="B336" i="3"/>
  <c r="F335" i="3"/>
  <c r="C335" i="3"/>
  <c r="B335" i="3"/>
  <c r="F334" i="3"/>
  <c r="C334" i="3"/>
  <c r="B334" i="3"/>
  <c r="F333" i="3"/>
  <c r="C333" i="3"/>
  <c r="B333" i="3"/>
  <c r="F332" i="3"/>
  <c r="C332" i="3"/>
  <c r="B332" i="3"/>
  <c r="F331" i="3"/>
  <c r="C331" i="3"/>
  <c r="B331" i="3"/>
  <c r="F330" i="3"/>
  <c r="C330" i="3"/>
  <c r="B330" i="3"/>
  <c r="F329" i="3"/>
  <c r="C329" i="3"/>
  <c r="B329" i="3"/>
  <c r="F328" i="3"/>
  <c r="C328" i="3"/>
  <c r="B328" i="3"/>
  <c r="F326" i="3"/>
  <c r="C326" i="3"/>
  <c r="B326" i="3"/>
  <c r="F325" i="3"/>
  <c r="C325" i="3"/>
  <c r="B325" i="3"/>
  <c r="F324" i="3"/>
  <c r="C324" i="3"/>
  <c r="B324" i="3"/>
  <c r="F323" i="3"/>
  <c r="C323" i="3"/>
  <c r="B323" i="3"/>
  <c r="F322" i="3"/>
  <c r="C322" i="3"/>
  <c r="B322" i="3"/>
  <c r="F321" i="3"/>
  <c r="C321" i="3"/>
  <c r="B321" i="3"/>
  <c r="F320" i="3"/>
  <c r="C320" i="3"/>
  <c r="B320" i="3"/>
  <c r="F319" i="3"/>
  <c r="C319" i="3"/>
  <c r="B319" i="3"/>
  <c r="F318" i="3"/>
  <c r="C318" i="3"/>
  <c r="B318" i="3"/>
  <c r="F317" i="3"/>
  <c r="C317" i="3"/>
  <c r="B317" i="3"/>
  <c r="F316" i="3"/>
  <c r="C316" i="3"/>
  <c r="B316" i="3"/>
  <c r="F315" i="3"/>
  <c r="C315" i="3"/>
  <c r="B315" i="3"/>
  <c r="F314" i="3"/>
  <c r="C314" i="3"/>
  <c r="B314" i="3"/>
  <c r="F313" i="3"/>
  <c r="C313" i="3"/>
  <c r="B313" i="3"/>
  <c r="F312" i="3"/>
  <c r="C312" i="3"/>
  <c r="B312" i="3"/>
  <c r="F311" i="3"/>
  <c r="C311" i="3"/>
  <c r="B311" i="3"/>
  <c r="F310" i="3"/>
  <c r="C310" i="3"/>
  <c r="B310" i="3"/>
  <c r="F308" i="3"/>
  <c r="C308" i="3"/>
  <c r="B308" i="3"/>
  <c r="F307" i="3"/>
  <c r="C307" i="3"/>
  <c r="B307" i="3"/>
  <c r="F306" i="3"/>
  <c r="C306" i="3"/>
  <c r="B306" i="3"/>
  <c r="F305" i="3"/>
  <c r="C305" i="3"/>
  <c r="B305" i="3"/>
  <c r="F304" i="3"/>
  <c r="C304" i="3"/>
  <c r="B304" i="3"/>
  <c r="F303" i="3"/>
  <c r="C303" i="3"/>
  <c r="B303" i="3"/>
  <c r="F302" i="3"/>
  <c r="C302" i="3"/>
  <c r="B302" i="3"/>
  <c r="F301" i="3"/>
  <c r="C301" i="3"/>
  <c r="B301" i="3"/>
  <c r="F300" i="3"/>
  <c r="C300" i="3"/>
  <c r="B300" i="3"/>
  <c r="F299" i="3"/>
  <c r="C299" i="3"/>
  <c r="B299" i="3"/>
  <c r="F298" i="3"/>
  <c r="C298" i="3"/>
  <c r="B298" i="3"/>
  <c r="F297" i="3"/>
  <c r="C297" i="3"/>
  <c r="B297"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39" i="3"/>
  <c r="C139" i="3"/>
  <c r="B139" i="3"/>
  <c r="F138" i="3"/>
  <c r="C138" i="3"/>
  <c r="B138" i="3"/>
  <c r="F137" i="3"/>
  <c r="C137" i="3"/>
  <c r="B137" i="3"/>
  <c r="F136" i="3"/>
  <c r="C136" i="3"/>
  <c r="B136" i="3"/>
  <c r="F135" i="3"/>
  <c r="C135" i="3"/>
  <c r="B135" i="3"/>
  <c r="F134" i="3"/>
  <c r="C134" i="3"/>
  <c r="B134" i="3"/>
  <c r="F133" i="3"/>
  <c r="C133" i="3"/>
  <c r="B133" i="3"/>
  <c r="F132" i="3"/>
  <c r="C132" i="3"/>
  <c r="B132" i="3"/>
  <c r="F131" i="3"/>
  <c r="C131" i="3"/>
  <c r="B131" i="3"/>
  <c r="F130" i="3"/>
  <c r="C130" i="3"/>
  <c r="B130" i="3"/>
  <c r="F129" i="3"/>
  <c r="C129" i="3"/>
  <c r="B129" i="3"/>
  <c r="F127" i="3"/>
  <c r="C127" i="3"/>
  <c r="B127" i="3"/>
  <c r="F126" i="3"/>
  <c r="C126" i="3"/>
  <c r="B126" i="3"/>
  <c r="F125" i="3"/>
  <c r="C125" i="3"/>
  <c r="B125" i="3"/>
  <c r="F124" i="3"/>
  <c r="C124" i="3"/>
  <c r="B124" i="3"/>
  <c r="F123" i="3"/>
  <c r="C123" i="3"/>
  <c r="B123" i="3"/>
  <c r="F122" i="3"/>
  <c r="C122" i="3"/>
  <c r="B122" i="3"/>
  <c r="F121" i="3"/>
  <c r="C121" i="3"/>
  <c r="B121" i="3"/>
  <c r="F120" i="3"/>
  <c r="C120" i="3"/>
  <c r="B120" i="3"/>
  <c r="F118" i="3"/>
  <c r="C118" i="3"/>
  <c r="B118" i="3"/>
  <c r="F117" i="3"/>
  <c r="C117" i="3"/>
  <c r="B117" i="3"/>
  <c r="F116" i="3"/>
  <c r="C116" i="3"/>
  <c r="B116" i="3"/>
  <c r="F115" i="3"/>
  <c r="C115" i="3"/>
  <c r="B115" i="3"/>
  <c r="F114" i="3"/>
  <c r="C114" i="3"/>
  <c r="B114" i="3"/>
  <c r="F113" i="3"/>
  <c r="C113" i="3"/>
  <c r="B113" i="3"/>
  <c r="F112" i="3"/>
  <c r="C112" i="3"/>
  <c r="B112" i="3"/>
  <c r="F111" i="3"/>
  <c r="C111" i="3"/>
  <c r="B111" i="3"/>
  <c r="F109" i="3"/>
  <c r="C109" i="3"/>
  <c r="B109" i="3"/>
  <c r="F108" i="3"/>
  <c r="C108" i="3"/>
  <c r="B108" i="3"/>
  <c r="F107" i="3"/>
  <c r="C107" i="3"/>
  <c r="B107" i="3"/>
  <c r="F106" i="3"/>
  <c r="C106" i="3"/>
  <c r="B106" i="3"/>
  <c r="F105" i="3"/>
  <c r="C105" i="3"/>
  <c r="B105" i="3"/>
  <c r="F104" i="3"/>
  <c r="C104" i="3"/>
  <c r="B104" i="3"/>
  <c r="F103" i="3"/>
  <c r="C103" i="3"/>
  <c r="B103" i="3"/>
  <c r="F102" i="3"/>
  <c r="C102" i="3"/>
  <c r="B102" i="3"/>
  <c r="F98" i="3"/>
  <c r="F97" i="3"/>
  <c r="F96" i="3"/>
  <c r="F95" i="3"/>
  <c r="F94" i="3"/>
  <c r="F93" i="3"/>
  <c r="F92" i="3"/>
  <c r="F91" i="3"/>
  <c r="F90" i="3"/>
  <c r="F89" i="3"/>
  <c r="F87" i="3"/>
  <c r="F86" i="3"/>
  <c r="F85" i="3"/>
  <c r="F84" i="3"/>
  <c r="F83" i="3"/>
  <c r="F82" i="3"/>
  <c r="F81" i="3"/>
  <c r="F80" i="3"/>
  <c r="F79" i="3"/>
  <c r="F78" i="3"/>
  <c r="F76" i="3"/>
  <c r="C76" i="3"/>
  <c r="B76" i="3"/>
  <c r="F75" i="3"/>
  <c r="C75" i="3"/>
  <c r="B75" i="3"/>
  <c r="F74" i="3"/>
  <c r="C74" i="3"/>
  <c r="B74" i="3"/>
  <c r="F73" i="3"/>
  <c r="C73" i="3"/>
  <c r="B73" i="3"/>
  <c r="F72" i="3"/>
  <c r="C72" i="3"/>
  <c r="B72" i="3"/>
  <c r="F71" i="3"/>
  <c r="C71" i="3"/>
  <c r="B71" i="3"/>
  <c r="F70" i="3"/>
  <c r="C70" i="3"/>
  <c r="B70" i="3"/>
  <c r="F69" i="3"/>
  <c r="C69" i="3"/>
  <c r="B69" i="3"/>
  <c r="F68" i="3"/>
  <c r="C68" i="3"/>
  <c r="B68" i="3"/>
  <c r="F67" i="3"/>
  <c r="C67" i="3"/>
  <c r="B67" i="3"/>
  <c r="F65" i="3"/>
  <c r="C65" i="3"/>
  <c r="B65" i="3"/>
  <c r="F64" i="3"/>
  <c r="C64" i="3"/>
  <c r="B64" i="3"/>
  <c r="F63" i="3"/>
  <c r="C63" i="3"/>
  <c r="B63" i="3"/>
  <c r="F62" i="3"/>
  <c r="C62" i="3"/>
  <c r="B62" i="3"/>
  <c r="F61" i="3"/>
  <c r="C61" i="3"/>
  <c r="B61" i="3"/>
  <c r="F60" i="3"/>
  <c r="C60" i="3"/>
  <c r="B60" i="3"/>
  <c r="F59" i="3"/>
  <c r="C59" i="3"/>
  <c r="B59" i="3"/>
  <c r="F58" i="3"/>
  <c r="C58" i="3"/>
  <c r="B58" i="3"/>
  <c r="F57" i="3"/>
  <c r="C57" i="3"/>
  <c r="B57" i="3"/>
  <c r="F56" i="3"/>
  <c r="C56" i="3"/>
  <c r="B56" i="3"/>
  <c r="F53" i="3"/>
  <c r="C53" i="3"/>
  <c r="B53" i="3"/>
  <c r="F52" i="3"/>
  <c r="C52" i="3"/>
  <c r="B52" i="3"/>
  <c r="F51" i="3"/>
  <c r="C51" i="3"/>
  <c r="B51" i="3"/>
  <c r="F50" i="3"/>
  <c r="C50" i="3"/>
  <c r="B50" i="3"/>
  <c r="F49" i="3"/>
  <c r="C49" i="3"/>
  <c r="B49" i="3"/>
  <c r="F48" i="3"/>
  <c r="C48" i="3"/>
  <c r="B48" i="3"/>
  <c r="F47" i="3"/>
  <c r="C47" i="3"/>
  <c r="B47" i="3"/>
  <c r="F46" i="3"/>
  <c r="F45" i="3"/>
  <c r="C45" i="3"/>
  <c r="B45" i="3"/>
  <c r="F43" i="3"/>
  <c r="C43" i="3"/>
  <c r="B43" i="3"/>
  <c r="F42" i="3"/>
  <c r="C42" i="3"/>
  <c r="B42" i="3"/>
  <c r="F41" i="3"/>
  <c r="C41" i="3"/>
  <c r="B41" i="3"/>
  <c r="F40" i="3"/>
  <c r="C40" i="3"/>
  <c r="B40" i="3"/>
  <c r="F39" i="3"/>
  <c r="C39" i="3"/>
  <c r="B39" i="3"/>
  <c r="F38" i="3"/>
  <c r="C38" i="3"/>
  <c r="B38" i="3"/>
  <c r="F37" i="3"/>
  <c r="C37" i="3"/>
  <c r="B37" i="3"/>
  <c r="F36" i="3"/>
  <c r="C36" i="3"/>
  <c r="B36" i="3"/>
  <c r="F35" i="3"/>
  <c r="C35" i="3"/>
  <c r="B35" i="3"/>
  <c r="F33" i="3"/>
  <c r="C33" i="3"/>
  <c r="B33" i="3"/>
  <c r="F32" i="3"/>
  <c r="C32" i="3"/>
  <c r="B32" i="3"/>
  <c r="F31" i="3"/>
  <c r="C31" i="3"/>
  <c r="B31" i="3"/>
  <c r="F30" i="3"/>
  <c r="C30" i="3"/>
  <c r="B30" i="3"/>
  <c r="F29" i="3"/>
  <c r="C29" i="3"/>
  <c r="B29" i="3"/>
  <c r="F28" i="3"/>
  <c r="C28" i="3"/>
  <c r="B28" i="3"/>
  <c r="F27" i="3"/>
  <c r="C27" i="3"/>
  <c r="B27" i="3"/>
  <c r="F26" i="3"/>
  <c r="C26" i="3"/>
  <c r="B26" i="3"/>
  <c r="F25" i="3"/>
  <c r="C25" i="3"/>
  <c r="B25" i="3"/>
  <c r="F23" i="3"/>
  <c r="C23" i="3"/>
  <c r="B23" i="3"/>
  <c r="F22" i="3"/>
  <c r="C22" i="3"/>
  <c r="B22" i="3"/>
  <c r="F21" i="3"/>
  <c r="C21" i="3"/>
  <c r="B21" i="3"/>
  <c r="F20" i="3"/>
  <c r="C20" i="3"/>
  <c r="B20" i="3"/>
  <c r="F19" i="3"/>
  <c r="C19" i="3"/>
  <c r="B19" i="3"/>
  <c r="F18" i="3"/>
  <c r="C18" i="3"/>
  <c r="B18" i="3"/>
  <c r="F17" i="3"/>
  <c r="C17" i="3"/>
  <c r="B17" i="3"/>
  <c r="F16" i="3"/>
  <c r="C16" i="3"/>
  <c r="B16" i="3"/>
  <c r="F15" i="3"/>
  <c r="C15" i="3"/>
  <c r="B15" i="3"/>
  <c r="F13" i="3"/>
  <c r="C13" i="3"/>
  <c r="B13" i="3"/>
  <c r="F12" i="3"/>
  <c r="C12" i="3"/>
  <c r="B12" i="3"/>
  <c r="F11" i="3"/>
  <c r="C11" i="3"/>
  <c r="B11" i="3"/>
  <c r="F10" i="3"/>
  <c r="C10" i="3"/>
  <c r="B10" i="3"/>
  <c r="F9" i="3"/>
  <c r="C9" i="3"/>
  <c r="B9" i="3"/>
  <c r="F8" i="3"/>
  <c r="C8" i="3"/>
  <c r="B8" i="3"/>
  <c r="F7" i="3"/>
  <c r="C7" i="3"/>
  <c r="B7" i="3"/>
  <c r="F6" i="3"/>
  <c r="C6" i="3"/>
  <c r="B6" i="3"/>
  <c r="F5" i="3"/>
  <c r="C5" i="3"/>
  <c r="B5" i="3"/>
  <c r="F829" i="2"/>
  <c r="B829" i="2"/>
  <c r="F828" i="2"/>
  <c r="B828" i="2"/>
  <c r="F826" i="2"/>
  <c r="B826" i="2"/>
  <c r="F825" i="2"/>
  <c r="B825" i="2"/>
  <c r="F824" i="2"/>
  <c r="B824" i="2"/>
  <c r="F823" i="2"/>
  <c r="B823" i="2"/>
  <c r="F822" i="2"/>
  <c r="B822" i="2"/>
  <c r="F821" i="2"/>
  <c r="B821" i="2"/>
  <c r="F820" i="2"/>
  <c r="B820" i="2"/>
  <c r="F819" i="2"/>
  <c r="B819" i="2"/>
  <c r="F816" i="2"/>
  <c r="F815" i="2" s="1"/>
  <c r="C816" i="2"/>
  <c r="B816" i="2"/>
  <c r="F814" i="2"/>
  <c r="C814" i="2"/>
  <c r="B814" i="2"/>
  <c r="F813" i="2"/>
  <c r="C813" i="2"/>
  <c r="B813" i="2"/>
  <c r="F812" i="2"/>
  <c r="C812" i="2"/>
  <c r="B812" i="2"/>
  <c r="F811" i="2"/>
  <c r="C811" i="2"/>
  <c r="B811" i="2"/>
  <c r="F810" i="2"/>
  <c r="C810" i="2"/>
  <c r="B810" i="2"/>
  <c r="F809" i="2"/>
  <c r="C809" i="2"/>
  <c r="B809" i="2"/>
  <c r="F808" i="2"/>
  <c r="C808" i="2"/>
  <c r="B808" i="2"/>
  <c r="F807" i="2"/>
  <c r="C807" i="2"/>
  <c r="B807" i="2"/>
  <c r="F805" i="2"/>
  <c r="C805" i="2"/>
  <c r="B805" i="2"/>
  <c r="F804" i="2"/>
  <c r="C804" i="2"/>
  <c r="B804" i="2"/>
  <c r="F803" i="2"/>
  <c r="C803" i="2"/>
  <c r="B803" i="2"/>
  <c r="F802" i="2"/>
  <c r="C802" i="2"/>
  <c r="B802" i="2"/>
  <c r="F800" i="2"/>
  <c r="C800" i="2"/>
  <c r="B800" i="2"/>
  <c r="F799" i="2"/>
  <c r="C799" i="2"/>
  <c r="B799" i="2"/>
  <c r="F798" i="2"/>
  <c r="C798" i="2"/>
  <c r="B798" i="2"/>
  <c r="F797" i="2"/>
  <c r="C797" i="2"/>
  <c r="B797" i="2"/>
  <c r="F796" i="2"/>
  <c r="C796" i="2"/>
  <c r="B796" i="2"/>
  <c r="F795" i="2"/>
  <c r="C795" i="2"/>
  <c r="B795" i="2"/>
  <c r="F792" i="2"/>
  <c r="C792" i="2"/>
  <c r="B792" i="2"/>
  <c r="F791" i="2"/>
  <c r="C791" i="2"/>
  <c r="B791" i="2"/>
  <c r="F790" i="2"/>
  <c r="C790" i="2"/>
  <c r="B790" i="2"/>
  <c r="F789" i="2"/>
  <c r="C789" i="2"/>
  <c r="B789" i="2"/>
  <c r="F788" i="2"/>
  <c r="C788" i="2"/>
  <c r="B788" i="2"/>
  <c r="F787" i="2"/>
  <c r="C787" i="2"/>
  <c r="B787" i="2"/>
  <c r="F786" i="2"/>
  <c r="C786" i="2"/>
  <c r="B786" i="2"/>
  <c r="F785" i="2"/>
  <c r="F784" i="2"/>
  <c r="C784" i="2"/>
  <c r="B784" i="2"/>
  <c r="F783" i="2"/>
  <c r="C783" i="2"/>
  <c r="B783" i="2"/>
  <c r="F782" i="2"/>
  <c r="C782" i="2"/>
  <c r="B782" i="2"/>
  <c r="F781" i="2"/>
  <c r="C781" i="2"/>
  <c r="B781" i="2"/>
  <c r="F780" i="2"/>
  <c r="C780" i="2"/>
  <c r="B780" i="2"/>
  <c r="F779" i="2"/>
  <c r="C779" i="2"/>
  <c r="B779" i="2"/>
  <c r="F778" i="2"/>
  <c r="C778" i="2"/>
  <c r="B778" i="2"/>
  <c r="F777" i="2"/>
  <c r="C777" i="2"/>
  <c r="B777" i="2"/>
  <c r="F776" i="2"/>
  <c r="C776" i="2"/>
  <c r="B776" i="2"/>
  <c r="F775" i="2"/>
  <c r="C775" i="2"/>
  <c r="B775" i="2"/>
  <c r="F773" i="2"/>
  <c r="C773" i="2"/>
  <c r="B773" i="2"/>
  <c r="F772" i="2"/>
  <c r="C772" i="2"/>
  <c r="B772" i="2"/>
  <c r="F771" i="2"/>
  <c r="C771" i="2"/>
  <c r="B771" i="2"/>
  <c r="F770" i="2"/>
  <c r="C770" i="2"/>
  <c r="B770" i="2"/>
  <c r="F769" i="2"/>
  <c r="C769" i="2"/>
  <c r="B769" i="2"/>
  <c r="F768" i="2"/>
  <c r="C768" i="2"/>
  <c r="B768" i="2"/>
  <c r="F767" i="2"/>
  <c r="C767" i="2"/>
  <c r="B767" i="2"/>
  <c r="F766" i="2"/>
  <c r="C766" i="2"/>
  <c r="B766" i="2"/>
  <c r="F763" i="2"/>
  <c r="C763" i="2"/>
  <c r="B763" i="2"/>
  <c r="F762" i="2"/>
  <c r="C762" i="2"/>
  <c r="B762" i="2"/>
  <c r="F760" i="2"/>
  <c r="C760" i="2"/>
  <c r="B760" i="2"/>
  <c r="F759" i="2"/>
  <c r="C759" i="2"/>
  <c r="B759" i="2"/>
  <c r="F758" i="2"/>
  <c r="C758" i="2"/>
  <c r="B758" i="2"/>
  <c r="F757" i="2"/>
  <c r="C757" i="2"/>
  <c r="B757" i="2"/>
  <c r="F756" i="2"/>
  <c r="C756" i="2"/>
  <c r="B756" i="2"/>
  <c r="F754" i="2"/>
  <c r="C754" i="2"/>
  <c r="B754" i="2"/>
  <c r="F753" i="2"/>
  <c r="C753" i="2"/>
  <c r="B753" i="2"/>
  <c r="F752" i="2"/>
  <c r="C752" i="2"/>
  <c r="B752" i="2"/>
  <c r="F751" i="2"/>
  <c r="C751" i="2"/>
  <c r="B751" i="2"/>
  <c r="F750" i="2"/>
  <c r="C750" i="2"/>
  <c r="B750" i="2"/>
  <c r="F749" i="2"/>
  <c r="C749" i="2"/>
  <c r="B749" i="2"/>
  <c r="F748" i="2"/>
  <c r="C748" i="2"/>
  <c r="B748" i="2"/>
  <c r="F747" i="2"/>
  <c r="C747" i="2"/>
  <c r="B747" i="2"/>
  <c r="F746" i="2"/>
  <c r="C746" i="2"/>
  <c r="B746" i="2"/>
  <c r="F745" i="2"/>
  <c r="C745" i="2"/>
  <c r="B745" i="2"/>
  <c r="F744" i="2"/>
  <c r="C744" i="2"/>
  <c r="B744" i="2"/>
  <c r="F743" i="2"/>
  <c r="C743" i="2"/>
  <c r="B743" i="2"/>
  <c r="F742" i="2"/>
  <c r="C742" i="2"/>
  <c r="B742" i="2"/>
  <c r="F741" i="2"/>
  <c r="C741" i="2"/>
  <c r="B741" i="2"/>
  <c r="F740" i="2"/>
  <c r="C740" i="2"/>
  <c r="B740" i="2"/>
  <c r="F739" i="2"/>
  <c r="C739" i="2"/>
  <c r="B739" i="2"/>
  <c r="F738" i="2"/>
  <c r="C738" i="2"/>
  <c r="B738" i="2"/>
  <c r="F737" i="2"/>
  <c r="C737" i="2"/>
  <c r="B737" i="2"/>
  <c r="F735" i="2"/>
  <c r="C735" i="2"/>
  <c r="B735" i="2"/>
  <c r="F734" i="2"/>
  <c r="C734" i="2"/>
  <c r="B734" i="2"/>
  <c r="F733" i="2"/>
  <c r="C733" i="2"/>
  <c r="B733" i="2"/>
  <c r="F732" i="2"/>
  <c r="C732" i="2"/>
  <c r="B732" i="2"/>
  <c r="F731" i="2"/>
  <c r="C731" i="2"/>
  <c r="B731" i="2"/>
  <c r="F730" i="2"/>
  <c r="C730" i="2"/>
  <c r="B730" i="2"/>
  <c r="F729" i="2"/>
  <c r="C729" i="2"/>
  <c r="B729" i="2"/>
  <c r="F728" i="2"/>
  <c r="C728" i="2"/>
  <c r="B728" i="2"/>
  <c r="F727" i="2"/>
  <c r="C727" i="2"/>
  <c r="B727" i="2"/>
  <c r="F726" i="2"/>
  <c r="C726" i="2"/>
  <c r="B726" i="2"/>
  <c r="F725" i="2"/>
  <c r="C725" i="2"/>
  <c r="B725" i="2"/>
  <c r="F724" i="2"/>
  <c r="C724" i="2"/>
  <c r="B724" i="2"/>
  <c r="F723" i="2"/>
  <c r="C723" i="2"/>
  <c r="B723" i="2"/>
  <c r="F722" i="2"/>
  <c r="C722" i="2"/>
  <c r="B722" i="2"/>
  <c r="F721" i="2"/>
  <c r="C721" i="2"/>
  <c r="B721" i="2"/>
  <c r="F720" i="2"/>
  <c r="C720" i="2"/>
  <c r="B720" i="2"/>
  <c r="F719" i="2"/>
  <c r="C719" i="2"/>
  <c r="B719" i="2"/>
  <c r="F718" i="2"/>
  <c r="C718" i="2"/>
  <c r="B718" i="2"/>
  <c r="F717" i="2"/>
  <c r="C717" i="2"/>
  <c r="B717" i="2"/>
  <c r="F715" i="2"/>
  <c r="C715" i="2"/>
  <c r="B715" i="2"/>
  <c r="F714" i="2"/>
  <c r="C714" i="2"/>
  <c r="B714" i="2"/>
  <c r="F713" i="2"/>
  <c r="C713" i="2"/>
  <c r="B713" i="2"/>
  <c r="F712" i="2"/>
  <c r="C712" i="2"/>
  <c r="B712" i="2"/>
  <c r="F711" i="2"/>
  <c r="C711" i="2"/>
  <c r="B711" i="2"/>
  <c r="F710" i="2"/>
  <c r="C710" i="2"/>
  <c r="B710" i="2"/>
  <c r="F709" i="2"/>
  <c r="C709" i="2"/>
  <c r="B709" i="2"/>
  <c r="F708" i="2"/>
  <c r="C708" i="2"/>
  <c r="B708" i="2"/>
  <c r="F707" i="2"/>
  <c r="C707" i="2"/>
  <c r="B707" i="2"/>
  <c r="F705" i="2"/>
  <c r="C705" i="2"/>
  <c r="B705" i="2"/>
  <c r="F704" i="2"/>
  <c r="C704" i="2"/>
  <c r="B704" i="2"/>
  <c r="F703" i="2"/>
  <c r="C703" i="2"/>
  <c r="B703" i="2"/>
  <c r="F702" i="2"/>
  <c r="C702" i="2"/>
  <c r="B702" i="2"/>
  <c r="F701" i="2"/>
  <c r="C701" i="2"/>
  <c r="B701" i="2"/>
  <c r="F700" i="2"/>
  <c r="C700" i="2"/>
  <c r="B700" i="2"/>
  <c r="F699" i="2"/>
  <c r="C699" i="2"/>
  <c r="B699" i="2"/>
  <c r="F698" i="2"/>
  <c r="C698" i="2"/>
  <c r="B698" i="2"/>
  <c r="F697" i="2"/>
  <c r="C697" i="2"/>
  <c r="B697" i="2"/>
  <c r="F696" i="2"/>
  <c r="C696" i="2"/>
  <c r="B696" i="2"/>
  <c r="F695" i="2"/>
  <c r="C695" i="2"/>
  <c r="B695" i="2"/>
  <c r="F694" i="2"/>
  <c r="C694" i="2"/>
  <c r="B694" i="2"/>
  <c r="F693" i="2"/>
  <c r="C693" i="2"/>
  <c r="B693" i="2"/>
  <c r="F691" i="2"/>
  <c r="C691" i="2"/>
  <c r="B691" i="2"/>
  <c r="F690" i="2"/>
  <c r="C690" i="2"/>
  <c r="B690" i="2"/>
  <c r="F689" i="2"/>
  <c r="C689" i="2"/>
  <c r="B689" i="2"/>
  <c r="F687" i="2"/>
  <c r="C687" i="2"/>
  <c r="B687" i="2"/>
  <c r="F686" i="2"/>
  <c r="C686" i="2"/>
  <c r="B686" i="2"/>
  <c r="F685" i="2"/>
  <c r="C685" i="2"/>
  <c r="B685" i="2"/>
  <c r="F684" i="2"/>
  <c r="C684" i="2"/>
  <c r="B684" i="2"/>
  <c r="F683" i="2"/>
  <c r="C683" i="2"/>
  <c r="B683" i="2"/>
  <c r="F682" i="2"/>
  <c r="C682" i="2"/>
  <c r="B682" i="2"/>
  <c r="F681" i="2"/>
  <c r="C681" i="2"/>
  <c r="B681" i="2"/>
  <c r="F680" i="2"/>
  <c r="C680" i="2"/>
  <c r="B680" i="2"/>
  <c r="F679" i="2"/>
  <c r="C679" i="2"/>
  <c r="B679" i="2"/>
  <c r="F678" i="2"/>
  <c r="C678" i="2"/>
  <c r="B678" i="2"/>
  <c r="F677" i="2"/>
  <c r="C677" i="2"/>
  <c r="B677" i="2"/>
  <c r="F676" i="2"/>
  <c r="C676" i="2"/>
  <c r="B676" i="2"/>
  <c r="F675" i="2"/>
  <c r="C675" i="2"/>
  <c r="B675" i="2"/>
  <c r="F672" i="2"/>
  <c r="C672" i="2"/>
  <c r="B672" i="2"/>
  <c r="F671" i="2"/>
  <c r="C671" i="2"/>
  <c r="B671" i="2"/>
  <c r="F670" i="2"/>
  <c r="C670" i="2"/>
  <c r="B670" i="2"/>
  <c r="F668" i="2"/>
  <c r="C668" i="2"/>
  <c r="B668" i="2"/>
  <c r="F667" i="2"/>
  <c r="C667" i="2"/>
  <c r="B667" i="2"/>
  <c r="F665" i="2"/>
  <c r="C665" i="2"/>
  <c r="B665" i="2"/>
  <c r="F664" i="2"/>
  <c r="C664" i="2"/>
  <c r="B664" i="2"/>
  <c r="F663" i="2"/>
  <c r="C663" i="2"/>
  <c r="B663" i="2"/>
  <c r="F660" i="2"/>
  <c r="F659" i="2"/>
  <c r="F658" i="2"/>
  <c r="F657" i="2"/>
  <c r="F656" i="2"/>
  <c r="F654" i="2"/>
  <c r="F653" i="2"/>
  <c r="F652" i="2"/>
  <c r="F651" i="2"/>
  <c r="F650" i="2"/>
  <c r="F648" i="2"/>
  <c r="F647" i="2"/>
  <c r="F646" i="2"/>
  <c r="F645" i="2"/>
  <c r="F644" i="2"/>
  <c r="F643" i="2"/>
  <c r="F642" i="2"/>
  <c r="F641" i="2"/>
  <c r="F639" i="2"/>
  <c r="F638" i="2"/>
  <c r="F637" i="2"/>
  <c r="F635" i="2"/>
  <c r="F634" i="2"/>
  <c r="F633" i="2"/>
  <c r="F632" i="2"/>
  <c r="F631" i="2"/>
  <c r="F630" i="2"/>
  <c r="F629" i="2"/>
  <c r="F628" i="2"/>
  <c r="F627" i="2"/>
  <c r="F625" i="2"/>
  <c r="F624" i="2"/>
  <c r="F623"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78" i="2"/>
  <c r="C578" i="2"/>
  <c r="B578" i="2"/>
  <c r="F577" i="2"/>
  <c r="C577" i="2"/>
  <c r="B577" i="2"/>
  <c r="F576" i="2"/>
  <c r="C576" i="2"/>
  <c r="B576" i="2"/>
  <c r="F575" i="2"/>
  <c r="C575" i="2"/>
  <c r="B575" i="2"/>
  <c r="F574" i="2"/>
  <c r="C574" i="2"/>
  <c r="B574" i="2"/>
  <c r="F573" i="2"/>
  <c r="C573" i="2"/>
  <c r="B573" i="2"/>
  <c r="F572" i="2"/>
  <c r="C572" i="2"/>
  <c r="B572" i="2"/>
  <c r="F571" i="2"/>
  <c r="C571" i="2"/>
  <c r="B571" i="2"/>
  <c r="F570" i="2"/>
  <c r="C570" i="2"/>
  <c r="B570" i="2"/>
  <c r="F569" i="2"/>
  <c r="C569" i="2"/>
  <c r="B569" i="2"/>
  <c r="F568" i="2"/>
  <c r="C568" i="2"/>
  <c r="B568" i="2"/>
  <c r="F567" i="2"/>
  <c r="C567" i="2"/>
  <c r="B567" i="2"/>
  <c r="F566" i="2"/>
  <c r="C566" i="2"/>
  <c r="B566" i="2"/>
  <c r="F564" i="2"/>
  <c r="C564" i="2"/>
  <c r="B564" i="2"/>
  <c r="F563" i="2"/>
  <c r="C563" i="2"/>
  <c r="B563" i="2"/>
  <c r="F562" i="2"/>
  <c r="C562" i="2"/>
  <c r="B562" i="2"/>
  <c r="F561" i="2"/>
  <c r="C561" i="2"/>
  <c r="B561" i="2"/>
  <c r="F560" i="2"/>
  <c r="C560" i="2"/>
  <c r="B560" i="2"/>
  <c r="F559" i="2"/>
  <c r="C559" i="2"/>
  <c r="B559" i="2"/>
  <c r="F558" i="2"/>
  <c r="C558" i="2"/>
  <c r="B558" i="2"/>
  <c r="F557" i="2"/>
  <c r="C557" i="2"/>
  <c r="B557" i="2"/>
  <c r="F556" i="2"/>
  <c r="C556" i="2"/>
  <c r="B556" i="2"/>
  <c r="F555" i="2"/>
  <c r="C555" i="2"/>
  <c r="B555" i="2"/>
  <c r="F554" i="2"/>
  <c r="C554" i="2"/>
  <c r="B554" i="2"/>
  <c r="F553" i="2"/>
  <c r="C553" i="2"/>
  <c r="B553" i="2"/>
  <c r="F552" i="2"/>
  <c r="C552" i="2"/>
  <c r="B552" i="2"/>
  <c r="F551" i="2"/>
  <c r="C551" i="2"/>
  <c r="B551" i="2"/>
  <c r="F550" i="2"/>
  <c r="C550" i="2"/>
  <c r="B550" i="2"/>
  <c r="F549" i="2"/>
  <c r="C549" i="2"/>
  <c r="B549" i="2"/>
  <c r="F548" i="2"/>
  <c r="C548" i="2"/>
  <c r="B548" i="2"/>
  <c r="F547" i="2"/>
  <c r="C547" i="2"/>
  <c r="B547" i="2"/>
  <c r="F546" i="2"/>
  <c r="C546" i="2"/>
  <c r="B546" i="2"/>
  <c r="F545" i="2"/>
  <c r="C545" i="2"/>
  <c r="B545" i="2"/>
  <c r="F543" i="2"/>
  <c r="C543" i="2"/>
  <c r="B543" i="2"/>
  <c r="F542" i="2"/>
  <c r="C542" i="2"/>
  <c r="B542" i="2"/>
  <c r="F541" i="2"/>
  <c r="C541" i="2"/>
  <c r="B541" i="2"/>
  <c r="F540" i="2"/>
  <c r="C540" i="2"/>
  <c r="B540" i="2"/>
  <c r="F539" i="2"/>
  <c r="C539" i="2"/>
  <c r="B539" i="2"/>
  <c r="F538" i="2"/>
  <c r="C538" i="2"/>
  <c r="B538" i="2"/>
  <c r="F536" i="2"/>
  <c r="C536" i="2"/>
  <c r="B536" i="2"/>
  <c r="F535" i="2"/>
  <c r="C535" i="2"/>
  <c r="B535" i="2"/>
  <c r="F534" i="2"/>
  <c r="C534" i="2"/>
  <c r="B534" i="2"/>
  <c r="F533" i="2"/>
  <c r="C533" i="2"/>
  <c r="B533" i="2"/>
  <c r="F532" i="2"/>
  <c r="C532" i="2"/>
  <c r="B532" i="2"/>
  <c r="F531" i="2"/>
  <c r="C531" i="2"/>
  <c r="B531" i="2"/>
  <c r="F529" i="2"/>
  <c r="C529" i="2"/>
  <c r="B529" i="2"/>
  <c r="F528" i="2"/>
  <c r="C528" i="2"/>
  <c r="B528" i="2"/>
  <c r="F527" i="2"/>
  <c r="C527" i="2"/>
  <c r="B527" i="2"/>
  <c r="F526" i="2"/>
  <c r="C526" i="2"/>
  <c r="B526" i="2"/>
  <c r="F525" i="2"/>
  <c r="C525" i="2"/>
  <c r="B525" i="2"/>
  <c r="F524" i="2"/>
  <c r="C524" i="2"/>
  <c r="B524" i="2"/>
  <c r="F523" i="2"/>
  <c r="C523" i="2"/>
  <c r="B523" i="2"/>
  <c r="F522" i="2"/>
  <c r="C522" i="2"/>
  <c r="B522" i="2"/>
  <c r="F521" i="2"/>
  <c r="C521" i="2"/>
  <c r="B521" i="2"/>
  <c r="F520" i="2"/>
  <c r="C520" i="2"/>
  <c r="B520" i="2"/>
  <c r="F519" i="2"/>
  <c r="C519" i="2"/>
  <c r="B519" i="2"/>
  <c r="F518" i="2"/>
  <c r="C518" i="2"/>
  <c r="B518" i="2"/>
  <c r="F517" i="2"/>
  <c r="C517" i="2"/>
  <c r="B517" i="2"/>
  <c r="F516" i="2"/>
  <c r="C516" i="2"/>
  <c r="B516" i="2"/>
  <c r="F515" i="2"/>
  <c r="C515" i="2"/>
  <c r="B515" i="2"/>
  <c r="F514" i="2"/>
  <c r="C514" i="2"/>
  <c r="B514" i="2"/>
  <c r="F513" i="2"/>
  <c r="C513" i="2"/>
  <c r="B513" i="2"/>
  <c r="F511" i="2"/>
  <c r="C511" i="2"/>
  <c r="B511" i="2"/>
  <c r="F510" i="2"/>
  <c r="C510" i="2"/>
  <c r="B510" i="2"/>
  <c r="F509" i="2"/>
  <c r="C509" i="2"/>
  <c r="B509" i="2"/>
  <c r="F508" i="2"/>
  <c r="C508" i="2"/>
  <c r="B508" i="2"/>
  <c r="F507" i="2"/>
  <c r="C507" i="2"/>
  <c r="B507" i="2"/>
  <c r="F506" i="2"/>
  <c r="C506" i="2"/>
  <c r="B506" i="2"/>
  <c r="F505" i="2"/>
  <c r="C505" i="2"/>
  <c r="B505" i="2"/>
  <c r="F504" i="2"/>
  <c r="C504" i="2"/>
  <c r="B504" i="2"/>
  <c r="F503" i="2"/>
  <c r="C503" i="2"/>
  <c r="B503" i="2"/>
  <c r="F502" i="2"/>
  <c r="C502" i="2"/>
  <c r="B502" i="2"/>
  <c r="F501" i="2"/>
  <c r="C501" i="2"/>
  <c r="B501" i="2"/>
  <c r="F500" i="2"/>
  <c r="C500" i="2"/>
  <c r="B500" i="2"/>
  <c r="F499" i="2"/>
  <c r="C499" i="2"/>
  <c r="B499" i="2"/>
  <c r="F498" i="2"/>
  <c r="C498" i="2"/>
  <c r="B498" i="2"/>
  <c r="F497" i="2"/>
  <c r="C497" i="2"/>
  <c r="B497" i="2"/>
  <c r="F496" i="2"/>
  <c r="C496" i="2"/>
  <c r="B496" i="2"/>
  <c r="F495" i="2"/>
  <c r="C495" i="2"/>
  <c r="B495" i="2"/>
  <c r="F494" i="2"/>
  <c r="C494" i="2"/>
  <c r="B494" i="2"/>
  <c r="F492" i="2"/>
  <c r="C492" i="2"/>
  <c r="B492" i="2"/>
  <c r="F491" i="2"/>
  <c r="C491" i="2"/>
  <c r="B491" i="2"/>
  <c r="F490" i="2"/>
  <c r="C490" i="2"/>
  <c r="B490" i="2"/>
  <c r="F489" i="2"/>
  <c r="C489" i="2"/>
  <c r="B489" i="2"/>
  <c r="F486" i="2"/>
  <c r="F485" i="2"/>
  <c r="F484" i="2"/>
  <c r="F483" i="2"/>
  <c r="F482" i="2"/>
  <c r="F481" i="2"/>
  <c r="F480" i="2"/>
  <c r="F479" i="2"/>
  <c r="F478" i="2"/>
  <c r="F477" i="2"/>
  <c r="F475" i="2"/>
  <c r="F474" i="2"/>
  <c r="F473" i="2"/>
  <c r="F472" i="2"/>
  <c r="F471" i="2"/>
  <c r="F470" i="2"/>
  <c r="F469" i="2"/>
  <c r="F468" i="2"/>
  <c r="F467" i="2"/>
  <c r="F466" i="2"/>
  <c r="F464" i="2"/>
  <c r="F463" i="2"/>
  <c r="F462" i="2"/>
  <c r="F460" i="2"/>
  <c r="C460" i="2"/>
  <c r="B460" i="2"/>
  <c r="F459" i="2"/>
  <c r="C459" i="2"/>
  <c r="B459" i="2"/>
  <c r="F458" i="2"/>
  <c r="C458" i="2"/>
  <c r="B458" i="2"/>
  <c r="F457" i="2"/>
  <c r="C457" i="2"/>
  <c r="B457" i="2"/>
  <c r="F456" i="2"/>
  <c r="C456" i="2"/>
  <c r="B456" i="2"/>
  <c r="F455" i="2"/>
  <c r="C455" i="2"/>
  <c r="B455" i="2"/>
  <c r="F454" i="2"/>
  <c r="C454" i="2"/>
  <c r="B454" i="2"/>
  <c r="F453" i="2"/>
  <c r="C453" i="2"/>
  <c r="B453" i="2"/>
  <c r="F452" i="2"/>
  <c r="C452" i="2"/>
  <c r="B452" i="2"/>
  <c r="F451" i="2"/>
  <c r="C451" i="2"/>
  <c r="B451" i="2"/>
  <c r="F449" i="2"/>
  <c r="C449" i="2"/>
  <c r="B449" i="2"/>
  <c r="F448" i="2"/>
  <c r="C448" i="2"/>
  <c r="B448" i="2"/>
  <c r="F447" i="2"/>
  <c r="C447" i="2"/>
  <c r="B447" i="2"/>
  <c r="F446" i="2"/>
  <c r="C446" i="2"/>
  <c r="B446" i="2"/>
  <c r="F445" i="2"/>
  <c r="C445" i="2"/>
  <c r="B445" i="2"/>
  <c r="F444" i="2"/>
  <c r="C444" i="2"/>
  <c r="B444" i="2"/>
  <c r="F443" i="2"/>
  <c r="C443" i="2"/>
  <c r="B443" i="2"/>
  <c r="F442" i="2"/>
  <c r="C442" i="2"/>
  <c r="B442" i="2"/>
  <c r="F441" i="2"/>
  <c r="C441" i="2"/>
  <c r="B441" i="2"/>
  <c r="F440" i="2"/>
  <c r="C440" i="2"/>
  <c r="B440" i="2"/>
  <c r="F437" i="2"/>
  <c r="F436" i="2"/>
  <c r="F435" i="2"/>
  <c r="F434" i="2"/>
  <c r="F433" i="2"/>
  <c r="F432" i="2"/>
  <c r="F431" i="2"/>
  <c r="F430" i="2"/>
  <c r="F429" i="2"/>
  <c r="F426" i="2"/>
  <c r="C426" i="2"/>
  <c r="B426" i="2"/>
  <c r="F425" i="2"/>
  <c r="C425" i="2"/>
  <c r="B425" i="2"/>
  <c r="F424" i="2"/>
  <c r="C424" i="2"/>
  <c r="B424" i="2"/>
  <c r="F423" i="2"/>
  <c r="C423" i="2"/>
  <c r="B423" i="2"/>
  <c r="F422" i="2"/>
  <c r="C422" i="2"/>
  <c r="B422" i="2"/>
  <c r="F421" i="2"/>
  <c r="C421" i="2"/>
  <c r="B421" i="2"/>
  <c r="F418" i="2"/>
  <c r="C418" i="2"/>
  <c r="B418" i="2"/>
  <c r="F417" i="2"/>
  <c r="C417" i="2"/>
  <c r="B417" i="2"/>
  <c r="F415" i="2"/>
  <c r="C415" i="2"/>
  <c r="B415" i="2"/>
  <c r="F414" i="2"/>
  <c r="C414" i="2"/>
  <c r="B414" i="2"/>
  <c r="F413" i="2"/>
  <c r="C413" i="2"/>
  <c r="B413" i="2"/>
  <c r="F412" i="2"/>
  <c r="C412" i="2"/>
  <c r="B412" i="2"/>
  <c r="F411" i="2"/>
  <c r="C411" i="2"/>
  <c r="B411" i="2"/>
  <c r="F410" i="2"/>
  <c r="C410" i="2"/>
  <c r="B410" i="2"/>
  <c r="F409" i="2"/>
  <c r="C409" i="2"/>
  <c r="B409" i="2"/>
  <c r="F408" i="2"/>
  <c r="C408" i="2"/>
  <c r="B408" i="2"/>
  <c r="F407" i="2"/>
  <c r="C407" i="2"/>
  <c r="B407" i="2"/>
  <c r="F406" i="2"/>
  <c r="C406" i="2"/>
  <c r="B406" i="2"/>
  <c r="F404" i="2"/>
  <c r="F403" i="2"/>
  <c r="F402" i="2"/>
  <c r="F401" i="2"/>
  <c r="F400" i="2"/>
  <c r="F399" i="2"/>
  <c r="F398" i="2"/>
  <c r="F397" i="2"/>
  <c r="F396" i="2"/>
  <c r="F395" i="2"/>
  <c r="F394" i="2"/>
  <c r="F393" i="2"/>
  <c r="F392" i="2"/>
  <c r="F391" i="2"/>
  <c r="F389" i="2"/>
  <c r="F388" i="2"/>
  <c r="F387" i="2"/>
  <c r="F386" i="2"/>
  <c r="F385" i="2"/>
  <c r="F384" i="2"/>
  <c r="F383" i="2"/>
  <c r="F382" i="2"/>
  <c r="F381" i="2"/>
  <c r="F380" i="2"/>
  <c r="F379" i="2"/>
  <c r="F378" i="2"/>
  <c r="F377" i="2"/>
  <c r="F376" i="2"/>
  <c r="F374" i="2"/>
  <c r="C374" i="2"/>
  <c r="B374" i="2"/>
  <c r="F373" i="2"/>
  <c r="C373" i="2"/>
  <c r="B373" i="2"/>
  <c r="F372" i="2"/>
  <c r="C372" i="2"/>
  <c r="B372" i="2"/>
  <c r="F371" i="2"/>
  <c r="C371" i="2"/>
  <c r="B371" i="2"/>
  <c r="F370" i="2"/>
  <c r="C370" i="2"/>
  <c r="B370" i="2"/>
  <c r="F369" i="2"/>
  <c r="C369" i="2"/>
  <c r="B369" i="2"/>
  <c r="F368" i="2"/>
  <c r="C368" i="2"/>
  <c r="B368" i="2"/>
  <c r="F366" i="2"/>
  <c r="C366" i="2"/>
  <c r="B366" i="2"/>
  <c r="F365" i="2"/>
  <c r="C365" i="2"/>
  <c r="B365" i="2"/>
  <c r="F364" i="2"/>
  <c r="C364" i="2"/>
  <c r="B364" i="2"/>
  <c r="F363" i="2"/>
  <c r="C363" i="2"/>
  <c r="B363" i="2"/>
  <c r="F362" i="2"/>
  <c r="C362" i="2"/>
  <c r="B362" i="2"/>
  <c r="F361" i="2"/>
  <c r="C361" i="2"/>
  <c r="B361" i="2"/>
  <c r="F360" i="2"/>
  <c r="C360" i="2"/>
  <c r="B360" i="2"/>
  <c r="F359" i="2"/>
  <c r="C359" i="2"/>
  <c r="B359" i="2"/>
  <c r="F358" i="2"/>
  <c r="C358" i="2"/>
  <c r="B358" i="2"/>
  <c r="F357" i="2"/>
  <c r="C357" i="2"/>
  <c r="B357" i="2"/>
  <c r="F356" i="2"/>
  <c r="C356" i="2"/>
  <c r="B356" i="2"/>
  <c r="F355" i="2"/>
  <c r="C355" i="2"/>
  <c r="B355" i="2"/>
  <c r="F354" i="2"/>
  <c r="C354" i="2"/>
  <c r="B354" i="2"/>
  <c r="F353" i="2"/>
  <c r="C353" i="2"/>
  <c r="B353" i="2"/>
  <c r="F352" i="2"/>
  <c r="C352" i="2"/>
  <c r="B352" i="2"/>
  <c r="F351" i="2"/>
  <c r="C351" i="2"/>
  <c r="B351" i="2"/>
  <c r="F350" i="2"/>
  <c r="C350" i="2"/>
  <c r="B350" i="2"/>
  <c r="F349" i="2"/>
  <c r="C349" i="2"/>
  <c r="B349" i="2"/>
  <c r="F348" i="2"/>
  <c r="C348" i="2"/>
  <c r="B348" i="2"/>
  <c r="F347" i="2"/>
  <c r="C347" i="2"/>
  <c r="B347" i="2"/>
  <c r="F346" i="2"/>
  <c r="C346" i="2"/>
  <c r="B346" i="2"/>
  <c r="F345" i="2"/>
  <c r="C345" i="2"/>
  <c r="B345" i="2"/>
  <c r="F344" i="2"/>
  <c r="C344" i="2"/>
  <c r="B344" i="2"/>
  <c r="F343" i="2"/>
  <c r="C343" i="2"/>
  <c r="B343" i="2"/>
  <c r="F342" i="2"/>
  <c r="C342" i="2"/>
  <c r="B342" i="2"/>
  <c r="F341" i="2"/>
  <c r="C341" i="2"/>
  <c r="B341" i="2"/>
  <c r="F340" i="2"/>
  <c r="C340" i="2"/>
  <c r="B340" i="2"/>
  <c r="F338" i="2"/>
  <c r="C338" i="2"/>
  <c r="B338" i="2"/>
  <c r="F337" i="2"/>
  <c r="C337" i="2"/>
  <c r="B337" i="2"/>
  <c r="F336" i="2"/>
  <c r="C336" i="2"/>
  <c r="B336" i="2"/>
  <c r="F335" i="2"/>
  <c r="C335" i="2"/>
  <c r="B335" i="2"/>
  <c r="F334" i="2"/>
  <c r="C334" i="2"/>
  <c r="B334" i="2"/>
  <c r="F333" i="2"/>
  <c r="C333" i="2"/>
  <c r="B333" i="2"/>
  <c r="F332" i="2"/>
  <c r="C332" i="2"/>
  <c r="B332" i="2"/>
  <c r="F331" i="2"/>
  <c r="C331" i="2"/>
  <c r="B331" i="2"/>
  <c r="F330" i="2"/>
  <c r="C330" i="2"/>
  <c r="B330" i="2"/>
  <c r="F329" i="2"/>
  <c r="C329" i="2"/>
  <c r="B329" i="2"/>
  <c r="F328" i="2"/>
  <c r="C328" i="2"/>
  <c r="B328" i="2"/>
  <c r="F326" i="2"/>
  <c r="C326" i="2"/>
  <c r="B326" i="2"/>
  <c r="F325" i="2"/>
  <c r="C325" i="2"/>
  <c r="B325" i="2"/>
  <c r="F324" i="2"/>
  <c r="C324" i="2"/>
  <c r="B324" i="2"/>
  <c r="F323" i="2"/>
  <c r="C323" i="2"/>
  <c r="B323" i="2"/>
  <c r="F322" i="2"/>
  <c r="C322" i="2"/>
  <c r="B322" i="2"/>
  <c r="F321" i="2"/>
  <c r="C321" i="2"/>
  <c r="B321" i="2"/>
  <c r="F320" i="2"/>
  <c r="C320" i="2"/>
  <c r="B320" i="2"/>
  <c r="F319" i="2"/>
  <c r="C319" i="2"/>
  <c r="B319" i="2"/>
  <c r="F318" i="2"/>
  <c r="C318" i="2"/>
  <c r="B318" i="2"/>
  <c r="F317" i="2"/>
  <c r="C317" i="2"/>
  <c r="B317" i="2"/>
  <c r="F316" i="2"/>
  <c r="C316" i="2"/>
  <c r="B316" i="2"/>
  <c r="F315" i="2"/>
  <c r="C315" i="2"/>
  <c r="B315" i="2"/>
  <c r="F314" i="2"/>
  <c r="C314" i="2"/>
  <c r="B314" i="2"/>
  <c r="F313" i="2"/>
  <c r="C313" i="2"/>
  <c r="B313" i="2"/>
  <c r="F312" i="2"/>
  <c r="C312" i="2"/>
  <c r="B312" i="2"/>
  <c r="F311" i="2"/>
  <c r="C311" i="2"/>
  <c r="B311" i="2"/>
  <c r="F310" i="2"/>
  <c r="C310" i="2"/>
  <c r="B310" i="2"/>
  <c r="F308" i="2"/>
  <c r="C308" i="2"/>
  <c r="B308" i="2"/>
  <c r="F307" i="2"/>
  <c r="C307" i="2"/>
  <c r="B307" i="2"/>
  <c r="F306" i="2"/>
  <c r="C306" i="2"/>
  <c r="B306" i="2"/>
  <c r="F305" i="2"/>
  <c r="C305" i="2"/>
  <c r="B305" i="2"/>
  <c r="F304" i="2"/>
  <c r="C304" i="2"/>
  <c r="B304" i="2"/>
  <c r="F303" i="2"/>
  <c r="C303" i="2"/>
  <c r="B303" i="2"/>
  <c r="F302" i="2"/>
  <c r="C302" i="2"/>
  <c r="B302" i="2"/>
  <c r="F301" i="2"/>
  <c r="C301" i="2"/>
  <c r="B301" i="2"/>
  <c r="F300" i="2"/>
  <c r="C300" i="2"/>
  <c r="B300" i="2"/>
  <c r="F299" i="2"/>
  <c r="C299" i="2"/>
  <c r="B299" i="2"/>
  <c r="F298" i="2"/>
  <c r="C298" i="2"/>
  <c r="B298" i="2"/>
  <c r="F297" i="2"/>
  <c r="C297" i="2"/>
  <c r="B297"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39" i="2"/>
  <c r="C139" i="2"/>
  <c r="B139" i="2"/>
  <c r="F138" i="2"/>
  <c r="C138" i="2"/>
  <c r="B138" i="2"/>
  <c r="F137" i="2"/>
  <c r="C137" i="2"/>
  <c r="B137" i="2"/>
  <c r="F136" i="2"/>
  <c r="C136" i="2"/>
  <c r="B136" i="2"/>
  <c r="F135" i="2"/>
  <c r="C135" i="2"/>
  <c r="B135" i="2"/>
  <c r="F134" i="2"/>
  <c r="C134" i="2"/>
  <c r="B134" i="2"/>
  <c r="F133" i="2"/>
  <c r="C133" i="2"/>
  <c r="B133" i="2"/>
  <c r="F132" i="2"/>
  <c r="C132" i="2"/>
  <c r="B132" i="2"/>
  <c r="F131" i="2"/>
  <c r="C131" i="2"/>
  <c r="B131" i="2"/>
  <c r="F130" i="2"/>
  <c r="C130" i="2"/>
  <c r="B130" i="2"/>
  <c r="F129" i="2"/>
  <c r="C129" i="2"/>
  <c r="B129" i="2"/>
  <c r="F127" i="2"/>
  <c r="C127" i="2"/>
  <c r="B127" i="2"/>
  <c r="F126" i="2"/>
  <c r="C126" i="2"/>
  <c r="B126" i="2"/>
  <c r="F125" i="2"/>
  <c r="C125" i="2"/>
  <c r="B125" i="2"/>
  <c r="F124" i="2"/>
  <c r="C124" i="2"/>
  <c r="B124" i="2"/>
  <c r="F123" i="2"/>
  <c r="C123" i="2"/>
  <c r="B123" i="2"/>
  <c r="F122" i="2"/>
  <c r="C122" i="2"/>
  <c r="B122" i="2"/>
  <c r="F121" i="2"/>
  <c r="C121" i="2"/>
  <c r="B121" i="2"/>
  <c r="F120" i="2"/>
  <c r="C120" i="2"/>
  <c r="B120" i="2"/>
  <c r="F118" i="2"/>
  <c r="C118" i="2"/>
  <c r="B118" i="2"/>
  <c r="F117" i="2"/>
  <c r="C117" i="2"/>
  <c r="B117" i="2"/>
  <c r="F116" i="2"/>
  <c r="C116" i="2"/>
  <c r="B116" i="2"/>
  <c r="F115" i="2"/>
  <c r="C115" i="2"/>
  <c r="B115" i="2"/>
  <c r="F114" i="2"/>
  <c r="C114" i="2"/>
  <c r="B114" i="2"/>
  <c r="F113" i="2"/>
  <c r="C113" i="2"/>
  <c r="B113" i="2"/>
  <c r="F112" i="2"/>
  <c r="C112" i="2"/>
  <c r="B112" i="2"/>
  <c r="F111" i="2"/>
  <c r="C111" i="2"/>
  <c r="B111" i="2"/>
  <c r="F109" i="2"/>
  <c r="C109" i="2"/>
  <c r="B109" i="2"/>
  <c r="F108" i="2"/>
  <c r="C108" i="2"/>
  <c r="B108" i="2"/>
  <c r="F107" i="2"/>
  <c r="C107" i="2"/>
  <c r="B107" i="2"/>
  <c r="F106" i="2"/>
  <c r="C106" i="2"/>
  <c r="B106" i="2"/>
  <c r="F105" i="2"/>
  <c r="C105" i="2"/>
  <c r="B105" i="2"/>
  <c r="F104" i="2"/>
  <c r="C104" i="2"/>
  <c r="B104" i="2"/>
  <c r="F103" i="2"/>
  <c r="C103" i="2"/>
  <c r="B103" i="2"/>
  <c r="F102" i="2"/>
  <c r="C102" i="2"/>
  <c r="B102" i="2"/>
  <c r="F98" i="2"/>
  <c r="F97" i="2"/>
  <c r="F96" i="2"/>
  <c r="F95" i="2"/>
  <c r="F94" i="2"/>
  <c r="F93" i="2"/>
  <c r="F92" i="2"/>
  <c r="F91" i="2"/>
  <c r="F90" i="2"/>
  <c r="F89" i="2"/>
  <c r="F87" i="2"/>
  <c r="F86" i="2"/>
  <c r="F85" i="2"/>
  <c r="F84" i="2"/>
  <c r="F83" i="2"/>
  <c r="F82" i="2"/>
  <c r="F81" i="2"/>
  <c r="F80" i="2"/>
  <c r="F79" i="2"/>
  <c r="F78" i="2"/>
  <c r="F76" i="2"/>
  <c r="C76" i="2"/>
  <c r="B76" i="2"/>
  <c r="F75" i="2"/>
  <c r="C75" i="2"/>
  <c r="B75" i="2"/>
  <c r="F74" i="2"/>
  <c r="C74" i="2"/>
  <c r="B74" i="2"/>
  <c r="F73" i="2"/>
  <c r="C73" i="2"/>
  <c r="B73" i="2"/>
  <c r="F72" i="2"/>
  <c r="C72" i="2"/>
  <c r="B72" i="2"/>
  <c r="F71" i="2"/>
  <c r="C71" i="2"/>
  <c r="B71" i="2"/>
  <c r="F70" i="2"/>
  <c r="C70" i="2"/>
  <c r="B70" i="2"/>
  <c r="F69" i="2"/>
  <c r="C69" i="2"/>
  <c r="B69" i="2"/>
  <c r="F68" i="2"/>
  <c r="C68" i="2"/>
  <c r="B68" i="2"/>
  <c r="F67" i="2"/>
  <c r="C67" i="2"/>
  <c r="B67" i="2"/>
  <c r="F65" i="2"/>
  <c r="C65" i="2"/>
  <c r="B65" i="2"/>
  <c r="F64" i="2"/>
  <c r="C64" i="2"/>
  <c r="B64" i="2"/>
  <c r="F63" i="2"/>
  <c r="C63" i="2"/>
  <c r="B63" i="2"/>
  <c r="F62" i="2"/>
  <c r="C62" i="2"/>
  <c r="B62" i="2"/>
  <c r="F61" i="2"/>
  <c r="C61" i="2"/>
  <c r="B61" i="2"/>
  <c r="F60" i="2"/>
  <c r="C60" i="2"/>
  <c r="B60" i="2"/>
  <c r="F59" i="2"/>
  <c r="C59" i="2"/>
  <c r="B59" i="2"/>
  <c r="F58" i="2"/>
  <c r="C58" i="2"/>
  <c r="B58" i="2"/>
  <c r="F57" i="2"/>
  <c r="C57" i="2"/>
  <c r="B57" i="2"/>
  <c r="F56" i="2"/>
  <c r="C56" i="2"/>
  <c r="B56" i="2"/>
  <c r="F53" i="2"/>
  <c r="C53" i="2"/>
  <c r="B53" i="2"/>
  <c r="F52" i="2"/>
  <c r="C52" i="2"/>
  <c r="B52" i="2"/>
  <c r="F51" i="2"/>
  <c r="C51" i="2"/>
  <c r="B51" i="2"/>
  <c r="F50" i="2"/>
  <c r="C50" i="2"/>
  <c r="B50" i="2"/>
  <c r="F49" i="2"/>
  <c r="C49" i="2"/>
  <c r="B49" i="2"/>
  <c r="F48" i="2"/>
  <c r="C48" i="2"/>
  <c r="B48" i="2"/>
  <c r="F47" i="2"/>
  <c r="C47" i="2"/>
  <c r="B47" i="2"/>
  <c r="F46" i="2"/>
  <c r="F45" i="2"/>
  <c r="C45" i="2"/>
  <c r="B45" i="2"/>
  <c r="F43" i="2"/>
  <c r="C43" i="2"/>
  <c r="B43" i="2"/>
  <c r="F42" i="2"/>
  <c r="C42" i="2"/>
  <c r="B42" i="2"/>
  <c r="F41" i="2"/>
  <c r="C41" i="2"/>
  <c r="B41" i="2"/>
  <c r="F40" i="2"/>
  <c r="C40" i="2"/>
  <c r="B40" i="2"/>
  <c r="F39" i="2"/>
  <c r="C39" i="2"/>
  <c r="B39" i="2"/>
  <c r="F38" i="2"/>
  <c r="C38" i="2"/>
  <c r="B38" i="2"/>
  <c r="F37" i="2"/>
  <c r="C37" i="2"/>
  <c r="B37" i="2"/>
  <c r="F36" i="2"/>
  <c r="C36" i="2"/>
  <c r="B36" i="2"/>
  <c r="F35" i="2"/>
  <c r="C35" i="2"/>
  <c r="B35" i="2"/>
  <c r="F33" i="2"/>
  <c r="C33" i="2"/>
  <c r="B33" i="2"/>
  <c r="F32" i="2"/>
  <c r="C32" i="2"/>
  <c r="B32" i="2"/>
  <c r="F31" i="2"/>
  <c r="C31" i="2"/>
  <c r="B31" i="2"/>
  <c r="F30" i="2"/>
  <c r="C30" i="2"/>
  <c r="B30" i="2"/>
  <c r="F29" i="2"/>
  <c r="C29" i="2"/>
  <c r="B29" i="2"/>
  <c r="F28" i="2"/>
  <c r="C28" i="2"/>
  <c r="B28" i="2"/>
  <c r="F27" i="2"/>
  <c r="C27" i="2"/>
  <c r="B27" i="2"/>
  <c r="F26" i="2"/>
  <c r="C26" i="2"/>
  <c r="B26" i="2"/>
  <c r="F25" i="2"/>
  <c r="C25" i="2"/>
  <c r="B25" i="2"/>
  <c r="F23" i="2"/>
  <c r="C23" i="2"/>
  <c r="B23" i="2"/>
  <c r="F22" i="2"/>
  <c r="C22" i="2"/>
  <c r="B22" i="2"/>
  <c r="F21" i="2"/>
  <c r="C21" i="2"/>
  <c r="B21" i="2"/>
  <c r="F20" i="2"/>
  <c r="C20" i="2"/>
  <c r="B20" i="2"/>
  <c r="F19" i="2"/>
  <c r="C19" i="2"/>
  <c r="B19" i="2"/>
  <c r="F18" i="2"/>
  <c r="C18" i="2"/>
  <c r="B18" i="2"/>
  <c r="F17" i="2"/>
  <c r="C17" i="2"/>
  <c r="B17" i="2"/>
  <c r="F16" i="2"/>
  <c r="C16" i="2"/>
  <c r="B16" i="2"/>
  <c r="F15" i="2"/>
  <c r="C15" i="2"/>
  <c r="B15" i="2"/>
  <c r="F13" i="2"/>
  <c r="C13" i="2"/>
  <c r="B13" i="2"/>
  <c r="F12" i="2"/>
  <c r="C12" i="2"/>
  <c r="B12" i="2"/>
  <c r="F11" i="2"/>
  <c r="C11" i="2"/>
  <c r="B11" i="2"/>
  <c r="F10" i="2"/>
  <c r="C10" i="2"/>
  <c r="B10" i="2"/>
  <c r="F9" i="2"/>
  <c r="C9" i="2"/>
  <c r="B9" i="2"/>
  <c r="F8" i="2"/>
  <c r="C8" i="2"/>
  <c r="B8" i="2"/>
  <c r="F7" i="2"/>
  <c r="C7" i="2"/>
  <c r="B7" i="2"/>
  <c r="F6" i="2"/>
  <c r="C6" i="2"/>
  <c r="B6" i="2"/>
  <c r="F5" i="2"/>
  <c r="C5" i="2"/>
  <c r="B5" i="2"/>
  <c r="F44" i="4" l="1"/>
  <c r="F622" i="22"/>
  <c r="F761" i="19"/>
  <c r="F688" i="22"/>
  <c r="F688" i="21"/>
  <c r="F736" i="10"/>
  <c r="F14" i="12"/>
  <c r="F688" i="12"/>
  <c r="F405" i="20"/>
  <c r="F450" i="21"/>
  <c r="F674" i="22"/>
  <c r="F655" i="4"/>
  <c r="F688" i="4"/>
  <c r="F44" i="12"/>
  <c r="F416" i="13"/>
  <c r="F461" i="12"/>
  <c r="F655" i="3"/>
  <c r="F761" i="7"/>
  <c r="F736" i="20"/>
  <c r="F450" i="22"/>
  <c r="F461" i="3"/>
  <c r="F662" i="4"/>
  <c r="F24" i="12"/>
  <c r="F88" i="12"/>
  <c r="F674" i="12"/>
  <c r="F622" i="18"/>
  <c r="F626" i="19"/>
  <c r="F461" i="2"/>
  <c r="F622" i="13"/>
  <c r="F626" i="18"/>
  <c r="F622" i="21"/>
  <c r="F416" i="6"/>
  <c r="F674" i="19"/>
  <c r="F34" i="20"/>
  <c r="F119" i="20"/>
  <c r="F669" i="20"/>
  <c r="F688" i="20"/>
  <c r="F512" i="21"/>
  <c r="F530" i="10"/>
  <c r="F544" i="10"/>
  <c r="F465" i="4"/>
  <c r="F622" i="19"/>
  <c r="F801" i="6"/>
  <c r="F806" i="6"/>
  <c r="F544" i="7"/>
  <c r="F14" i="18"/>
  <c r="F128" i="19"/>
  <c r="F14" i="10"/>
  <c r="F537" i="18"/>
  <c r="F390" i="19"/>
  <c r="F688" i="19"/>
  <c r="F736" i="19"/>
  <c r="F794" i="10"/>
  <c r="F416" i="22"/>
  <c r="F622" i="3"/>
  <c r="F34" i="4"/>
  <c r="F818" i="6"/>
  <c r="F461" i="7"/>
  <c r="F450" i="19"/>
  <c r="F622" i="12"/>
  <c r="F692" i="12"/>
  <c r="F34" i="22"/>
  <c r="F128" i="22"/>
  <c r="F339" i="3"/>
  <c r="F674" i="13"/>
  <c r="F761" i="13"/>
  <c r="F88" i="18"/>
  <c r="F688" i="18"/>
  <c r="F736" i="18"/>
  <c r="F44" i="19"/>
  <c r="F24" i="10"/>
  <c r="F649" i="10"/>
  <c r="F662" i="10"/>
  <c r="F761" i="10"/>
  <c r="F626" i="22"/>
  <c r="F34" i="3"/>
  <c r="F14" i="4"/>
  <c r="F662" i="7"/>
  <c r="F128" i="13"/>
  <c r="F512" i="12"/>
  <c r="F626" i="12"/>
  <c r="F405" i="2"/>
  <c r="F390" i="13"/>
  <c r="F688" i="13"/>
  <c r="F674" i="18"/>
  <c r="F327" i="21"/>
  <c r="F674" i="21"/>
  <c r="F34" i="10"/>
  <c r="F88" i="10"/>
  <c r="F801" i="12"/>
  <c r="F806" i="12"/>
  <c r="F141" i="2"/>
  <c r="F119" i="2"/>
  <c r="F450" i="13"/>
  <c r="F626" i="13"/>
  <c r="F44" i="18"/>
  <c r="F465" i="20"/>
  <c r="F544" i="21"/>
  <c r="F34" i="12"/>
  <c r="F110" i="2"/>
  <c r="F405" i="18"/>
  <c r="F420" i="18"/>
  <c r="F327" i="20"/>
  <c r="F493" i="20"/>
  <c r="F622" i="20"/>
  <c r="F88" i="21"/>
  <c r="F101" i="21"/>
  <c r="F110" i="21"/>
  <c r="F119" i="21"/>
  <c r="F128" i="21"/>
  <c r="F390" i="7"/>
  <c r="F44" i="10"/>
  <c r="F774" i="10"/>
  <c r="F818" i="10"/>
  <c r="F375" i="4"/>
  <c r="F44" i="13"/>
  <c r="F669" i="3"/>
  <c r="F101" i="4"/>
  <c r="F119" i="4"/>
  <c r="F801" i="7"/>
  <c r="F806" i="7"/>
  <c r="F692" i="13"/>
  <c r="F439" i="18"/>
  <c r="F765" i="18"/>
  <c r="F774" i="18"/>
  <c r="F14" i="19"/>
  <c r="F390" i="21"/>
  <c r="F692" i="21"/>
  <c r="F544" i="12"/>
  <c r="F565" i="12"/>
  <c r="F736" i="12"/>
  <c r="F44" i="22"/>
  <c r="F692" i="22"/>
  <c r="F390" i="6"/>
  <c r="F44" i="7"/>
  <c r="F44" i="3"/>
  <c r="F736" i="4"/>
  <c r="F327" i="2"/>
  <c r="F390" i="4"/>
  <c r="F801" i="4"/>
  <c r="F367" i="6"/>
  <c r="F327" i="18"/>
  <c r="F626" i="20"/>
  <c r="F640" i="20"/>
  <c r="F626" i="21"/>
  <c r="F428" i="10"/>
  <c r="F674" i="10"/>
  <c r="F367" i="2"/>
  <c r="F565" i="3"/>
  <c r="F774" i="3"/>
  <c r="F736" i="13"/>
  <c r="F24" i="19"/>
  <c r="F55" i="20"/>
  <c r="F736" i="21"/>
  <c r="F622" i="10"/>
  <c r="F636" i="10"/>
  <c r="F141" i="12"/>
  <c r="F296" i="12"/>
  <c r="F339" i="12"/>
  <c r="F476" i="12"/>
  <c r="F716" i="12"/>
  <c r="F774" i="12"/>
  <c r="F14" i="22"/>
  <c r="F544" i="22"/>
  <c r="F736" i="22"/>
  <c r="F626" i="4"/>
  <c r="F765" i="2"/>
  <c r="F774" i="2"/>
  <c r="F14" i="3"/>
  <c r="F55" i="4"/>
  <c r="F367" i="4"/>
  <c r="F544" i="4"/>
  <c r="F716" i="4"/>
  <c r="F774" i="4"/>
  <c r="F818" i="4"/>
  <c r="F461" i="6"/>
  <c r="F666" i="7"/>
  <c r="F439" i="19"/>
  <c r="F476" i="19"/>
  <c r="F801" i="21"/>
  <c r="F806" i="21"/>
  <c r="F439" i="12"/>
  <c r="F55" i="2"/>
  <c r="F806" i="4"/>
  <c r="F14" i="7"/>
  <c r="F141" i="3"/>
  <c r="F405" i="4"/>
  <c r="F24" i="7"/>
  <c r="F390" i="18"/>
  <c r="F774" i="19"/>
  <c r="F774" i="20"/>
  <c r="F818" i="20"/>
  <c r="F14" i="21"/>
  <c r="F128" i="10"/>
  <c r="F669" i="10"/>
  <c r="F688" i="10"/>
  <c r="F309" i="2"/>
  <c r="F461" i="4"/>
  <c r="F439" i="6"/>
  <c r="F66" i="7"/>
  <c r="F537" i="7"/>
  <c r="F66" i="13"/>
  <c r="F439" i="13"/>
  <c r="F476" i="13"/>
  <c r="F488" i="13"/>
  <c r="F34" i="19"/>
  <c r="F88" i="19"/>
  <c r="F309" i="20"/>
  <c r="F141" i="21"/>
  <c r="F296" i="21"/>
  <c r="F774" i="21"/>
  <c r="F818" i="21"/>
  <c r="F390" i="10"/>
  <c r="F626" i="10"/>
  <c r="F640" i="10"/>
  <c r="F24" i="22"/>
  <c r="F439" i="22"/>
  <c r="F476" i="22"/>
  <c r="F488" i="22"/>
  <c r="F774" i="22"/>
  <c r="F450" i="2"/>
  <c r="F450" i="4"/>
  <c r="F565" i="6"/>
  <c r="F666" i="2"/>
  <c r="F24" i="3"/>
  <c r="F439" i="3"/>
  <c r="F794" i="3"/>
  <c r="F141" i="4"/>
  <c r="F309" i="4"/>
  <c r="F339" i="4"/>
  <c r="F493" i="4"/>
  <c r="F416" i="7"/>
  <c r="F622" i="7"/>
  <c r="F674" i="7"/>
  <c r="F666" i="13"/>
  <c r="F774" i="13"/>
  <c r="F55" i="18"/>
  <c r="F439" i="21"/>
  <c r="F488" i="21"/>
  <c r="F493" i="21"/>
  <c r="F666" i="21"/>
  <c r="F450" i="10"/>
  <c r="F416" i="12"/>
  <c r="F662" i="12"/>
  <c r="F66" i="22"/>
  <c r="F666" i="22"/>
  <c r="F493" i="2"/>
  <c r="F794" i="2"/>
  <c r="F827" i="2"/>
  <c r="F827" i="4"/>
  <c r="F66" i="6"/>
  <c r="F88" i="7"/>
  <c r="F128" i="7"/>
  <c r="F530" i="18"/>
  <c r="F24" i="21"/>
  <c r="F88" i="3"/>
  <c r="F101" i="3"/>
  <c r="F110" i="3"/>
  <c r="F375" i="3"/>
  <c r="F416" i="3"/>
  <c r="F327" i="4"/>
  <c r="F537" i="4"/>
  <c r="F622" i="4"/>
  <c r="F674" i="4"/>
  <c r="F128" i="6"/>
  <c r="F669" i="6"/>
  <c r="F450" i="7"/>
  <c r="F688" i="7"/>
  <c r="F706" i="7"/>
  <c r="F692" i="19"/>
  <c r="F375" i="20"/>
  <c r="F649" i="20"/>
  <c r="F674" i="20"/>
  <c r="F375" i="21"/>
  <c r="F416" i="21"/>
  <c r="F537" i="21"/>
  <c r="F649" i="21"/>
  <c r="F662" i="21"/>
  <c r="F420" i="10"/>
  <c r="F450" i="12"/>
  <c r="F465" i="2"/>
  <c r="F565" i="2"/>
  <c r="F649" i="2"/>
  <c r="F755" i="2"/>
  <c r="F761" i="2"/>
  <c r="F128" i="3"/>
  <c r="F327" i="3"/>
  <c r="F493" i="3"/>
  <c r="F537" i="3"/>
  <c r="F640" i="3"/>
  <c r="F736" i="3"/>
  <c r="F24" i="4"/>
  <c r="F128" i="4"/>
  <c r="F420" i="4"/>
  <c r="F476" i="4"/>
  <c r="F512" i="4"/>
  <c r="F580" i="4"/>
  <c r="F692" i="4"/>
  <c r="F761" i="4"/>
  <c r="F14" i="6"/>
  <c r="F24" i="6"/>
  <c r="F34" i="6"/>
  <c r="F44" i="6"/>
  <c r="F88" i="6"/>
  <c r="F537" i="6"/>
  <c r="F655" i="6"/>
  <c r="F662" i="6"/>
  <c r="F688" i="6"/>
  <c r="F736" i="6"/>
  <c r="F761" i="6"/>
  <c r="F765" i="6"/>
  <c r="F34" i="7"/>
  <c r="F493" i="7"/>
  <c r="F626" i="7"/>
  <c r="F655" i="7"/>
  <c r="F736" i="7"/>
  <c r="F774" i="7"/>
  <c r="F55" i="13"/>
  <c r="F119" i="13"/>
  <c r="F309" i="13"/>
  <c r="F375" i="13"/>
  <c r="F405" i="13"/>
  <c r="F544" i="13"/>
  <c r="F655" i="13"/>
  <c r="F662" i="13"/>
  <c r="F755" i="13"/>
  <c r="F794" i="13"/>
  <c r="F4" i="18"/>
  <c r="F24" i="18"/>
  <c r="F34" i="18"/>
  <c r="F77" i="18"/>
  <c r="F128" i="18"/>
  <c r="F450" i="18"/>
  <c r="F476" i="18"/>
  <c r="F565" i="18"/>
  <c r="F580" i="18"/>
  <c r="F662" i="18"/>
  <c r="F755" i="18"/>
  <c r="F761" i="18"/>
  <c r="F794" i="18"/>
  <c r="F119" i="19"/>
  <c r="F309" i="19"/>
  <c r="F420" i="19"/>
  <c r="F530" i="19"/>
  <c r="F544" i="19"/>
  <c r="F662" i="19"/>
  <c r="F755" i="19"/>
  <c r="F794" i="19"/>
  <c r="F4" i="20"/>
  <c r="F66" i="20"/>
  <c r="F367" i="20"/>
  <c r="F416" i="20"/>
  <c r="F450" i="20"/>
  <c r="F512" i="20"/>
  <c r="F544" i="20"/>
  <c r="F662" i="20"/>
  <c r="F716" i="20"/>
  <c r="F761" i="20"/>
  <c r="F34" i="21"/>
  <c r="F44" i="21"/>
  <c r="F580" i="21"/>
  <c r="F706" i="21"/>
  <c r="F77" i="10"/>
  <c r="F119" i="10"/>
  <c r="F309" i="10"/>
  <c r="F77" i="12"/>
  <c r="F405" i="12"/>
  <c r="F493" i="12"/>
  <c r="F655" i="12"/>
  <c r="F761" i="12"/>
  <c r="F765" i="12"/>
  <c r="F327" i="22"/>
  <c r="F375" i="22"/>
  <c r="F390" i="22"/>
  <c r="F405" i="22"/>
  <c r="F655" i="22"/>
  <c r="F662" i="22"/>
  <c r="F761" i="22"/>
  <c r="F24" i="2"/>
  <c r="F4" i="10"/>
  <c r="F101" i="10"/>
  <c r="F110" i="10"/>
  <c r="F141" i="10"/>
  <c r="F296" i="10"/>
  <c r="F339" i="10"/>
  <c r="F367" i="10"/>
  <c r="F465" i="10"/>
  <c r="F512" i="10"/>
  <c r="F565" i="10"/>
  <c r="F716" i="10"/>
  <c r="F765" i="10"/>
  <c r="F66" i="10"/>
  <c r="F416" i="10"/>
  <c r="F461" i="10"/>
  <c r="F493" i="10"/>
  <c r="F537" i="10"/>
  <c r="F580" i="10"/>
  <c r="F666" i="10"/>
  <c r="F706" i="10"/>
  <c r="F801" i="10"/>
  <c r="F806" i="10"/>
  <c r="F55" i="10"/>
  <c r="F327" i="10"/>
  <c r="F375" i="10"/>
  <c r="F405" i="10"/>
  <c r="F439" i="10"/>
  <c r="F476" i="10"/>
  <c r="F488" i="10"/>
  <c r="F655" i="10"/>
  <c r="F692" i="10"/>
  <c r="F755" i="10"/>
  <c r="F55" i="22"/>
  <c r="F88" i="22"/>
  <c r="F119" i="22"/>
  <c r="F309" i="22"/>
  <c r="F420" i="22"/>
  <c r="F428" i="22"/>
  <c r="F530" i="22"/>
  <c r="F640" i="22"/>
  <c r="F649" i="22"/>
  <c r="F669" i="22"/>
  <c r="F755" i="22"/>
  <c r="F4" i="22"/>
  <c r="F77" i="22"/>
  <c r="F101" i="22"/>
  <c r="F110" i="22"/>
  <c r="F141" i="22"/>
  <c r="F296" i="22"/>
  <c r="F339" i="22"/>
  <c r="F367" i="22"/>
  <c r="F465" i="22"/>
  <c r="F512" i="22"/>
  <c r="F565" i="22"/>
  <c r="F636" i="22"/>
  <c r="F716" i="22"/>
  <c r="F765" i="22"/>
  <c r="F764" i="22" s="1"/>
  <c r="F801" i="22"/>
  <c r="F806" i="22"/>
  <c r="F461" i="22"/>
  <c r="F493" i="22"/>
  <c r="F537" i="22"/>
  <c r="F580" i="22"/>
  <c r="F706" i="22"/>
  <c r="F794" i="22"/>
  <c r="F327" i="12"/>
  <c r="F390" i="12"/>
  <c r="F420" i="12"/>
  <c r="F428" i="12"/>
  <c r="F530" i="12"/>
  <c r="F640" i="12"/>
  <c r="F649" i="12"/>
  <c r="F669" i="12"/>
  <c r="F755" i="12"/>
  <c r="F465" i="12"/>
  <c r="F636" i="12"/>
  <c r="F4" i="12"/>
  <c r="F537" i="12"/>
  <c r="F580" i="12"/>
  <c r="F666" i="12"/>
  <c r="F706" i="12"/>
  <c r="F101" i="12"/>
  <c r="F110" i="12"/>
  <c r="F128" i="12"/>
  <c r="F488" i="12"/>
  <c r="F487" i="12" s="1"/>
  <c r="F794" i="12"/>
  <c r="F66" i="21"/>
  <c r="F367" i="21"/>
  <c r="F461" i="21"/>
  <c r="F636" i="21"/>
  <c r="F765" i="21"/>
  <c r="F794" i="21"/>
  <c r="F4" i="21"/>
  <c r="F655" i="21"/>
  <c r="F55" i="21"/>
  <c r="F77" i="21"/>
  <c r="F405" i="21"/>
  <c r="F420" i="21"/>
  <c r="F476" i="21"/>
  <c r="F530" i="21"/>
  <c r="F669" i="21"/>
  <c r="F716" i="21"/>
  <c r="F761" i="21"/>
  <c r="F309" i="21"/>
  <c r="F339" i="21"/>
  <c r="F428" i="21"/>
  <c r="F465" i="21"/>
  <c r="F565" i="21"/>
  <c r="F640" i="21"/>
  <c r="F755" i="21"/>
  <c r="F390" i="20"/>
  <c r="F24" i="20"/>
  <c r="F101" i="20"/>
  <c r="F461" i="20"/>
  <c r="F488" i="20"/>
  <c r="F565" i="20"/>
  <c r="F636" i="20"/>
  <c r="F655" i="20"/>
  <c r="F666" i="20"/>
  <c r="F706" i="20"/>
  <c r="F765" i="20"/>
  <c r="F806" i="20"/>
  <c r="F14" i="20"/>
  <c r="F88" i="20"/>
  <c r="F128" i="20"/>
  <c r="F420" i="20"/>
  <c r="F439" i="20"/>
  <c r="F476" i="20"/>
  <c r="F537" i="20"/>
  <c r="F580" i="20"/>
  <c r="F692" i="20"/>
  <c r="F801" i="20"/>
  <c r="F44" i="20"/>
  <c r="F77" i="20"/>
  <c r="F110" i="20"/>
  <c r="F296" i="20"/>
  <c r="F339" i="20"/>
  <c r="F428" i="20"/>
  <c r="F530" i="20"/>
  <c r="F755" i="20"/>
  <c r="F794" i="20"/>
  <c r="F4" i="19"/>
  <c r="F110" i="19"/>
  <c r="F296" i="19"/>
  <c r="F367" i="19"/>
  <c r="F428" i="19"/>
  <c r="F512" i="19"/>
  <c r="F640" i="19"/>
  <c r="F649" i="19"/>
  <c r="F669" i="19"/>
  <c r="F818" i="19"/>
  <c r="F66" i="19"/>
  <c r="F101" i="19"/>
  <c r="F141" i="19"/>
  <c r="F339" i="19"/>
  <c r="F375" i="19"/>
  <c r="F416" i="19"/>
  <c r="F465" i="19"/>
  <c r="F493" i="19"/>
  <c r="F565" i="19"/>
  <c r="F636" i="19"/>
  <c r="F666" i="19"/>
  <c r="F716" i="19"/>
  <c r="F765" i="19"/>
  <c r="F55" i="19"/>
  <c r="F77" i="19"/>
  <c r="F327" i="19"/>
  <c r="F405" i="19"/>
  <c r="F461" i="19"/>
  <c r="F488" i="19"/>
  <c r="F537" i="19"/>
  <c r="F580" i="19"/>
  <c r="F655" i="19"/>
  <c r="F706" i="19"/>
  <c r="F801" i="19"/>
  <c r="F806" i="19"/>
  <c r="F101" i="18"/>
  <c r="F110" i="18"/>
  <c r="F119" i="18"/>
  <c r="F141" i="18"/>
  <c r="F296" i="18"/>
  <c r="F309" i="18"/>
  <c r="F339" i="18"/>
  <c r="F367" i="18"/>
  <c r="F428" i="18"/>
  <c r="F465" i="18"/>
  <c r="F512" i="18"/>
  <c r="F649" i="18"/>
  <c r="F669" i="18"/>
  <c r="F716" i="18"/>
  <c r="F66" i="18"/>
  <c r="F416" i="18"/>
  <c r="F461" i="18"/>
  <c r="F640" i="18"/>
  <c r="F655" i="18"/>
  <c r="F666" i="18"/>
  <c r="F706" i="18"/>
  <c r="F818" i="18"/>
  <c r="F827" i="18"/>
  <c r="F375" i="18"/>
  <c r="F488" i="18"/>
  <c r="F493" i="18"/>
  <c r="F544" i="18"/>
  <c r="F636" i="18"/>
  <c r="F692" i="18"/>
  <c r="F801" i="18"/>
  <c r="F806" i="18"/>
  <c r="F4" i="13"/>
  <c r="F34" i="13"/>
  <c r="F77" i="13"/>
  <c r="F88" i="13"/>
  <c r="F420" i="13"/>
  <c r="F428" i="13"/>
  <c r="F530" i="13"/>
  <c r="F640" i="13"/>
  <c r="F649" i="13"/>
  <c r="F669" i="13"/>
  <c r="F24" i="13"/>
  <c r="F101" i="13"/>
  <c r="F110" i="13"/>
  <c r="F141" i="13"/>
  <c r="F296" i="13"/>
  <c r="F339" i="13"/>
  <c r="F367" i="13"/>
  <c r="F465" i="13"/>
  <c r="F512" i="13"/>
  <c r="F565" i="13"/>
  <c r="F636" i="13"/>
  <c r="F716" i="13"/>
  <c r="F765" i="13"/>
  <c r="F764" i="13" s="1"/>
  <c r="F14" i="13"/>
  <c r="F327" i="13"/>
  <c r="F461" i="13"/>
  <c r="F493" i="13"/>
  <c r="F537" i="13"/>
  <c r="F580" i="13"/>
  <c r="F706" i="13"/>
  <c r="F801" i="13"/>
  <c r="F806" i="13"/>
  <c r="F580" i="7"/>
  <c r="F55" i="7"/>
  <c r="F327" i="7"/>
  <c r="F375" i="7"/>
  <c r="F405" i="7"/>
  <c r="F439" i="7"/>
  <c r="F476" i="7"/>
  <c r="F488" i="7"/>
  <c r="F692" i="7"/>
  <c r="F755" i="7"/>
  <c r="F4" i="7"/>
  <c r="F77" i="7"/>
  <c r="F119" i="7"/>
  <c r="F309" i="7"/>
  <c r="F420" i="7"/>
  <c r="F428" i="7"/>
  <c r="F530" i="7"/>
  <c r="F640" i="7"/>
  <c r="F649" i="7"/>
  <c r="F669" i="7"/>
  <c r="F794" i="7"/>
  <c r="F101" i="7"/>
  <c r="F110" i="7"/>
  <c r="F141" i="7"/>
  <c r="F296" i="7"/>
  <c r="F339" i="7"/>
  <c r="F367" i="7"/>
  <c r="F465" i="7"/>
  <c r="F512" i="7"/>
  <c r="F565" i="7"/>
  <c r="F636" i="7"/>
  <c r="F716" i="7"/>
  <c r="F765" i="7"/>
  <c r="F4" i="6"/>
  <c r="F375" i="6"/>
  <c r="F488" i="6"/>
  <c r="F493" i="6"/>
  <c r="F544" i="6"/>
  <c r="F626" i="6"/>
  <c r="F649" i="6"/>
  <c r="F674" i="6"/>
  <c r="F716" i="6"/>
  <c r="F794" i="6"/>
  <c r="F55" i="6"/>
  <c r="F77" i="6"/>
  <c r="F327" i="6"/>
  <c r="F405" i="6"/>
  <c r="F420" i="6"/>
  <c r="F450" i="6"/>
  <c r="F476" i="6"/>
  <c r="F530" i="6"/>
  <c r="F580" i="6"/>
  <c r="F622" i="6"/>
  <c r="F640" i="6"/>
  <c r="F706" i="6"/>
  <c r="F101" i="6"/>
  <c r="F110" i="6"/>
  <c r="F119" i="6"/>
  <c r="F141" i="6"/>
  <c r="F296" i="6"/>
  <c r="F309" i="6"/>
  <c r="F339" i="6"/>
  <c r="F428" i="6"/>
  <c r="F465" i="6"/>
  <c r="F512" i="6"/>
  <c r="F636" i="6"/>
  <c r="F666" i="6"/>
  <c r="F692" i="6"/>
  <c r="F755" i="6"/>
  <c r="F774" i="6"/>
  <c r="F66" i="4"/>
  <c r="F488" i="4"/>
  <c r="F636" i="4"/>
  <c r="F77" i="4"/>
  <c r="F439" i="4"/>
  <c r="F530" i="4"/>
  <c r="F88" i="4"/>
  <c r="F110" i="4"/>
  <c r="F296" i="4"/>
  <c r="F649" i="4"/>
  <c r="F669" i="4"/>
  <c r="F755" i="4"/>
  <c r="F765" i="4"/>
  <c r="F4" i="4"/>
  <c r="F416" i="4"/>
  <c r="F428" i="4"/>
  <c r="F565" i="4"/>
  <c r="F640" i="4"/>
  <c r="F666" i="4"/>
  <c r="F706" i="4"/>
  <c r="F794" i="4"/>
  <c r="F296" i="3"/>
  <c r="F390" i="3"/>
  <c r="F420" i="3"/>
  <c r="F428" i="3"/>
  <c r="F450" i="3"/>
  <c r="F530" i="3"/>
  <c r="F580" i="3"/>
  <c r="F706" i="3"/>
  <c r="F66" i="3"/>
  <c r="F367" i="3"/>
  <c r="F465" i="3"/>
  <c r="F512" i="3"/>
  <c r="F636" i="3"/>
  <c r="F666" i="3"/>
  <c r="F692" i="3"/>
  <c r="F761" i="3"/>
  <c r="F55" i="3"/>
  <c r="F4" i="3"/>
  <c r="F662" i="3"/>
  <c r="F688" i="3"/>
  <c r="F755" i="3"/>
  <c r="F801" i="3"/>
  <c r="F806" i="3"/>
  <c r="F77" i="3"/>
  <c r="F119" i="3"/>
  <c r="F309" i="3"/>
  <c r="F405" i="3"/>
  <c r="F476" i="3"/>
  <c r="F488" i="3"/>
  <c r="F544" i="3"/>
  <c r="F626" i="3"/>
  <c r="F649" i="3"/>
  <c r="F674" i="3"/>
  <c r="F716" i="3"/>
  <c r="F765" i="3"/>
  <c r="F14" i="2"/>
  <c r="F128" i="2"/>
  <c r="F296" i="2"/>
  <c r="F375" i="2"/>
  <c r="F416" i="2"/>
  <c r="F439" i="2"/>
  <c r="F530" i="2"/>
  <c r="F544" i="2"/>
  <c r="F655" i="2"/>
  <c r="F669" i="2"/>
  <c r="F716" i="2"/>
  <c r="F88" i="2"/>
  <c r="F44" i="2"/>
  <c r="F66" i="2"/>
  <c r="F339" i="2"/>
  <c r="F390" i="2"/>
  <c r="F512" i="2"/>
  <c r="F537" i="2"/>
  <c r="F580" i="2"/>
  <c r="F626" i="2"/>
  <c r="F640" i="2"/>
  <c r="F688" i="2"/>
  <c r="F706" i="2"/>
  <c r="F736" i="2"/>
  <c r="F801" i="2"/>
  <c r="F806" i="2"/>
  <c r="F77" i="2"/>
  <c r="F101" i="2"/>
  <c r="F420" i="2"/>
  <c r="F428" i="2"/>
  <c r="F476" i="2"/>
  <c r="F488" i="2"/>
  <c r="F622" i="2"/>
  <c r="F636" i="2"/>
  <c r="F662" i="2"/>
  <c r="F674" i="2"/>
  <c r="F692" i="2"/>
  <c r="F818" i="22"/>
  <c r="F827" i="22"/>
  <c r="F818" i="12"/>
  <c r="F818" i="13"/>
  <c r="F818" i="7"/>
  <c r="F827" i="7"/>
  <c r="F818" i="3"/>
  <c r="F827" i="10"/>
  <c r="F827" i="12"/>
  <c r="F827" i="21"/>
  <c r="F827" i="20"/>
  <c r="F827" i="19"/>
  <c r="F827" i="13"/>
  <c r="F827" i="6"/>
  <c r="F827" i="3"/>
  <c r="F818" i="2"/>
  <c r="F34" i="2"/>
  <c r="F141" i="20"/>
  <c r="F4" i="2"/>
  <c r="F367" i="12"/>
  <c r="F66" i="12"/>
  <c r="F55" i="12"/>
  <c r="F375" i="12"/>
  <c r="F119" i="12"/>
  <c r="F309" i="12"/>
  <c r="F46" i="11"/>
  <c r="F785" i="11"/>
  <c r="F660" i="11"/>
  <c r="F659" i="11"/>
  <c r="F658" i="11"/>
  <c r="F657" i="11"/>
  <c r="F654" i="11"/>
  <c r="F653" i="11"/>
  <c r="F652" i="11"/>
  <c r="F651" i="11"/>
  <c r="F650" i="11"/>
  <c r="F648" i="11"/>
  <c r="F647" i="11"/>
  <c r="F646" i="11"/>
  <c r="F645" i="11"/>
  <c r="F644" i="11"/>
  <c r="F643" i="11"/>
  <c r="F642" i="11"/>
  <c r="F639" i="11"/>
  <c r="F638" i="11"/>
  <c r="F637" i="11"/>
  <c r="F633" i="11"/>
  <c r="F632" i="11"/>
  <c r="F631" i="11"/>
  <c r="F630" i="11"/>
  <c r="F629" i="11"/>
  <c r="F628" i="11"/>
  <c r="F625" i="11"/>
  <c r="F624" i="11"/>
  <c r="F623" i="11"/>
  <c r="F621" i="11"/>
  <c r="F620" i="11"/>
  <c r="F619" i="11"/>
  <c r="F618" i="11"/>
  <c r="F617" i="11"/>
  <c r="F616" i="11"/>
  <c r="F615" i="11"/>
  <c r="F614" i="11"/>
  <c r="F613" i="11"/>
  <c r="F612" i="11"/>
  <c r="F611" i="11"/>
  <c r="F610" i="11"/>
  <c r="F609" i="11"/>
  <c r="F608" i="11"/>
  <c r="F607" i="11"/>
  <c r="F606" i="11"/>
  <c r="F605" i="11"/>
  <c r="F604" i="11"/>
  <c r="F603" i="11"/>
  <c r="F602" i="11"/>
  <c r="F601" i="11"/>
  <c r="F600" i="11"/>
  <c r="F599" i="11"/>
  <c r="F598" i="11"/>
  <c r="F597" i="11"/>
  <c r="F596" i="11"/>
  <c r="F595" i="11"/>
  <c r="F594" i="11"/>
  <c r="F593" i="11"/>
  <c r="F592" i="11"/>
  <c r="F591" i="11"/>
  <c r="F590" i="11"/>
  <c r="F589" i="11"/>
  <c r="F588" i="11"/>
  <c r="F587" i="11"/>
  <c r="F586" i="11"/>
  <c r="F585" i="11"/>
  <c r="F584" i="11"/>
  <c r="F583" i="11"/>
  <c r="F582" i="11"/>
  <c r="B451" i="11"/>
  <c r="C451" i="11"/>
  <c r="B452" i="11"/>
  <c r="C452" i="11"/>
  <c r="B453" i="11"/>
  <c r="C453" i="11"/>
  <c r="B454" i="11"/>
  <c r="C454" i="11"/>
  <c r="B455" i="11"/>
  <c r="C455" i="11"/>
  <c r="B456" i="11"/>
  <c r="C456" i="11"/>
  <c r="B457" i="11"/>
  <c r="C457" i="11"/>
  <c r="B458" i="11"/>
  <c r="C458" i="11"/>
  <c r="B459" i="11"/>
  <c r="C459" i="11"/>
  <c r="B460" i="11"/>
  <c r="C460" i="11"/>
  <c r="F437" i="11"/>
  <c r="F436" i="11"/>
  <c r="F435" i="11"/>
  <c r="F434" i="11"/>
  <c r="F433" i="11"/>
  <c r="F432" i="11"/>
  <c r="F431" i="11"/>
  <c r="F430" i="11"/>
  <c r="F404" i="11"/>
  <c r="F403" i="11"/>
  <c r="F402" i="11"/>
  <c r="F401" i="11"/>
  <c r="F400" i="11"/>
  <c r="F399" i="11"/>
  <c r="F398" i="11"/>
  <c r="F397" i="11"/>
  <c r="F396" i="11"/>
  <c r="F395" i="11"/>
  <c r="F394" i="11"/>
  <c r="F393" i="11"/>
  <c r="F392" i="11"/>
  <c r="F389" i="11"/>
  <c r="F388" i="11"/>
  <c r="F387" i="11"/>
  <c r="F386" i="11"/>
  <c r="F385" i="11"/>
  <c r="F384" i="11"/>
  <c r="F383" i="11"/>
  <c r="F382" i="11"/>
  <c r="F381" i="11"/>
  <c r="F380" i="11"/>
  <c r="F379" i="11"/>
  <c r="F378" i="11"/>
  <c r="F377"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98" i="11"/>
  <c r="F97" i="11"/>
  <c r="F96" i="11"/>
  <c r="F95" i="11"/>
  <c r="F94" i="11"/>
  <c r="F93" i="11"/>
  <c r="F92" i="11"/>
  <c r="F91" i="11"/>
  <c r="F90" i="11"/>
  <c r="F89" i="11"/>
  <c r="F87" i="11"/>
  <c r="F86" i="11"/>
  <c r="F85" i="11"/>
  <c r="F84" i="11"/>
  <c r="F83" i="11"/>
  <c r="F82" i="11"/>
  <c r="F81" i="11"/>
  <c r="F80" i="11"/>
  <c r="F79" i="11"/>
  <c r="F78" i="11"/>
  <c r="F764" i="10" l="1"/>
  <c r="F793" i="13"/>
  <c r="F817" i="19"/>
  <c r="G7" i="19" s="1"/>
  <c r="F793" i="18"/>
  <c r="F438" i="12"/>
  <c r="F427" i="12" s="1"/>
  <c r="F100" i="3"/>
  <c r="F99" i="3" s="1"/>
  <c r="G4" i="3" s="1"/>
  <c r="F100" i="12"/>
  <c r="F99" i="12" s="1"/>
  <c r="G4" i="12" s="1"/>
  <c r="F54" i="19"/>
  <c r="G2" i="19" s="1"/>
  <c r="F764" i="2"/>
  <c r="F764" i="19"/>
  <c r="F3" i="12"/>
  <c r="F2" i="12" s="1"/>
  <c r="G1" i="12" s="1"/>
  <c r="F817" i="7"/>
  <c r="G7" i="7" s="1"/>
  <c r="F793" i="21"/>
  <c r="F793" i="3"/>
  <c r="F100" i="4"/>
  <c r="F99" i="4" s="1"/>
  <c r="G4" i="4" s="1"/>
  <c r="F100" i="20"/>
  <c r="F99" i="20" s="1"/>
  <c r="G4" i="20" s="1"/>
  <c r="F54" i="3"/>
  <c r="G2" i="3" s="1"/>
  <c r="F438" i="7"/>
  <c r="F100" i="21"/>
  <c r="F99" i="21" s="1"/>
  <c r="G4" i="21" s="1"/>
  <c r="F764" i="20"/>
  <c r="F764" i="6"/>
  <c r="F793" i="7"/>
  <c r="F661" i="4"/>
  <c r="F487" i="22"/>
  <c r="F487" i="20"/>
  <c r="F764" i="18"/>
  <c r="F487" i="4"/>
  <c r="F661" i="20"/>
  <c r="F3" i="18"/>
  <c r="F2" i="18" s="1"/>
  <c r="G1" i="18" s="1"/>
  <c r="F817" i="2"/>
  <c r="G7" i="2" s="1"/>
  <c r="F3" i="19"/>
  <c r="F2" i="19" s="1"/>
  <c r="G1" i="19" s="1"/>
  <c r="F817" i="3"/>
  <c r="G7" i="3" s="1"/>
  <c r="F100" i="2"/>
  <c r="F99" i="2" s="1"/>
  <c r="G4" i="2" s="1"/>
  <c r="F817" i="6"/>
  <c r="G7" i="6" s="1"/>
  <c r="F661" i="12"/>
  <c r="F793" i="2"/>
  <c r="F793" i="4"/>
  <c r="F438" i="18"/>
  <c r="F3" i="20"/>
  <c r="F2" i="20" s="1"/>
  <c r="G1" i="20" s="1"/>
  <c r="F487" i="10"/>
  <c r="F817" i="21"/>
  <c r="G7" i="21" s="1"/>
  <c r="F487" i="7"/>
  <c r="F817" i="18"/>
  <c r="G7" i="18" s="1"/>
  <c r="F661" i="10"/>
  <c r="F661" i="21"/>
  <c r="F793" i="19"/>
  <c r="F3" i="3"/>
  <c r="F2" i="3" s="1"/>
  <c r="G1" i="3" s="1"/>
  <c r="F100" i="13"/>
  <c r="F99" i="13" s="1"/>
  <c r="G4" i="13" s="1"/>
  <c r="F487" i="2"/>
  <c r="F661" i="13"/>
  <c r="F817" i="4"/>
  <c r="G7" i="4" s="1"/>
  <c r="F579" i="12"/>
  <c r="F673" i="22"/>
  <c r="F673" i="7"/>
  <c r="F764" i="12"/>
  <c r="F438" i="3"/>
  <c r="F100" i="18"/>
  <c r="F99" i="18" s="1"/>
  <c r="G4" i="18" s="1"/>
  <c r="F793" i="10"/>
  <c r="F100" i="6"/>
  <c r="F99" i="6" s="1"/>
  <c r="G4" i="6" s="1"/>
  <c r="F3" i="6"/>
  <c r="F2" i="6" s="1"/>
  <c r="G1" i="6" s="1"/>
  <c r="F793" i="20"/>
  <c r="F3" i="21"/>
  <c r="F2" i="21" s="1"/>
  <c r="G1" i="21" s="1"/>
  <c r="F673" i="12"/>
  <c r="F579" i="20"/>
  <c r="F54" i="22"/>
  <c r="G2" i="22" s="1"/>
  <c r="F661" i="6"/>
  <c r="F793" i="6"/>
  <c r="F487" i="13"/>
  <c r="F140" i="13"/>
  <c r="G5" i="13" s="1"/>
  <c r="F54" i="13"/>
  <c r="G2" i="13" s="1"/>
  <c r="F54" i="12"/>
  <c r="G2" i="12" s="1"/>
  <c r="F817" i="20"/>
  <c r="G7" i="20" s="1"/>
  <c r="F764" i="3"/>
  <c r="F673" i="4"/>
  <c r="F438" i="13"/>
  <c r="F764" i="21"/>
  <c r="F3" i="22"/>
  <c r="F2" i="22" s="1"/>
  <c r="G1" i="22" s="1"/>
  <c r="F661" i="7"/>
  <c r="F100" i="19"/>
  <c r="F99" i="19" s="1"/>
  <c r="G4" i="19" s="1"/>
  <c r="F438" i="4"/>
  <c r="F661" i="3"/>
  <c r="F579" i="3"/>
  <c r="F817" i="10"/>
  <c r="G7" i="10" s="1"/>
  <c r="F673" i="18"/>
  <c r="F487" i="19"/>
  <c r="F54" i="20"/>
  <c r="G2" i="20" s="1"/>
  <c r="F673" i="21"/>
  <c r="F793" i="12"/>
  <c r="F579" i="22"/>
  <c r="F100" i="10"/>
  <c r="F99" i="10" s="1"/>
  <c r="G4" i="10" s="1"/>
  <c r="F3" i="4"/>
  <c r="F2" i="4" s="1"/>
  <c r="G1" i="4" s="1"/>
  <c r="F54" i="7"/>
  <c r="G2" i="7" s="1"/>
  <c r="F579" i="21"/>
  <c r="F764" i="4"/>
  <c r="F54" i="4"/>
  <c r="G2" i="4" s="1"/>
  <c r="F100" i="7"/>
  <c r="F99" i="7" s="1"/>
  <c r="G4" i="7" s="1"/>
  <c r="F54" i="18"/>
  <c r="G2" i="18" s="1"/>
  <c r="F3" i="10"/>
  <c r="F2" i="10" s="1"/>
  <c r="G1" i="10" s="1"/>
  <c r="F661" i="2"/>
  <c r="F438" i="20"/>
  <c r="F579" i="4"/>
  <c r="F673" i="19"/>
  <c r="F661" i="19"/>
  <c r="F661" i="22"/>
  <c r="F140" i="4"/>
  <c r="G5" i="4" s="1"/>
  <c r="F487" i="3"/>
  <c r="F487" i="21"/>
  <c r="F3" i="7"/>
  <c r="F2" i="7" s="1"/>
  <c r="G1" i="7" s="1"/>
  <c r="F438" i="19"/>
  <c r="F140" i="12"/>
  <c r="G5" i="12" s="1"/>
  <c r="F54" i="2"/>
  <c r="G2" i="2" s="1"/>
  <c r="F673" i="13"/>
  <c r="F764" i="7"/>
  <c r="F438" i="22"/>
  <c r="F817" i="22"/>
  <c r="G7" i="22" s="1"/>
  <c r="F673" i="2"/>
  <c r="F579" i="2"/>
  <c r="F140" i="2"/>
  <c r="G5" i="2" s="1"/>
  <c r="F140" i="3"/>
  <c r="G5" i="3" s="1"/>
  <c r="F140" i="6"/>
  <c r="G5" i="6" s="1"/>
  <c r="F438" i="6"/>
  <c r="F579" i="6"/>
  <c r="F140" i="7"/>
  <c r="G5" i="7" s="1"/>
  <c r="F579" i="13"/>
  <c r="F579" i="18"/>
  <c r="F661" i="18"/>
  <c r="F140" i="19"/>
  <c r="G5" i="19" s="1"/>
  <c r="F673" i="20"/>
  <c r="F140" i="21"/>
  <c r="G5" i="21" s="1"/>
  <c r="F438" i="21"/>
  <c r="F54" i="21"/>
  <c r="G2" i="21" s="1"/>
  <c r="F140" i="22"/>
  <c r="G5" i="22" s="1"/>
  <c r="F100" i="22"/>
  <c r="F99" i="22" s="1"/>
  <c r="G4" i="22" s="1"/>
  <c r="F673" i="10"/>
  <c r="F579" i="10"/>
  <c r="F140" i="10"/>
  <c r="G5" i="10" s="1"/>
  <c r="F438" i="10"/>
  <c r="F54" i="10"/>
  <c r="G2" i="10" s="1"/>
  <c r="F793" i="22"/>
  <c r="F817" i="12"/>
  <c r="G7" i="12" s="1"/>
  <c r="F140" i="20"/>
  <c r="G5" i="20" s="1"/>
  <c r="F579" i="19"/>
  <c r="F487" i="18"/>
  <c r="F140" i="18"/>
  <c r="G5" i="18" s="1"/>
  <c r="F3" i="13"/>
  <c r="F2" i="13" s="1"/>
  <c r="G1" i="13" s="1"/>
  <c r="F579" i="7"/>
  <c r="F673" i="6"/>
  <c r="F54" i="6"/>
  <c r="G2" i="6" s="1"/>
  <c r="F487" i="6"/>
  <c r="F673" i="3"/>
  <c r="F438" i="2"/>
  <c r="F3" i="2"/>
  <c r="F2" i="2" s="1"/>
  <c r="G1" i="2" s="1"/>
  <c r="F817" i="13"/>
  <c r="G7" i="13" s="1"/>
  <c r="F649" i="11"/>
  <c r="F622" i="11"/>
  <c r="F636" i="11"/>
  <c r="F88" i="11"/>
  <c r="D12" i="23" s="1"/>
  <c r="F77" i="11"/>
  <c r="D11" i="23" s="1"/>
  <c r="G3" i="12" l="1"/>
  <c r="F427" i="2"/>
  <c r="F419" i="2" s="1"/>
  <c r="G6" i="2" s="1"/>
  <c r="G3" i="19"/>
  <c r="F427" i="22"/>
  <c r="F419" i="22" s="1"/>
  <c r="G6" i="22" s="1"/>
  <c r="F427" i="18"/>
  <c r="F419" i="18" s="1"/>
  <c r="G6" i="18" s="1"/>
  <c r="F427" i="7"/>
  <c r="F419" i="7" s="1"/>
  <c r="G6" i="7" s="1"/>
  <c r="F427" i="10"/>
  <c r="F419" i="10" s="1"/>
  <c r="G6" i="10" s="1"/>
  <c r="G3" i="6"/>
  <c r="G3" i="20"/>
  <c r="G3" i="21"/>
  <c r="G3" i="18"/>
  <c r="G3" i="3"/>
  <c r="F427" i="20"/>
  <c r="F419" i="20" s="1"/>
  <c r="G6" i="20" s="1"/>
  <c r="F427" i="4"/>
  <c r="F419" i="4" s="1"/>
  <c r="G6" i="4" s="1"/>
  <c r="F427" i="6"/>
  <c r="F419" i="6" s="1"/>
  <c r="G6" i="6" s="1"/>
  <c r="F427" i="13"/>
  <c r="F419" i="13" s="1"/>
  <c r="G6" i="13" s="1"/>
  <c r="G3" i="2"/>
  <c r="F427" i="3"/>
  <c r="F419" i="3" s="1"/>
  <c r="G6" i="3" s="1"/>
  <c r="G3" i="13"/>
  <c r="G3" i="7"/>
  <c r="G3" i="10"/>
  <c r="F419" i="12"/>
  <c r="G6" i="12" s="1"/>
  <c r="G8" i="12" s="1"/>
  <c r="G3" i="4"/>
  <c r="F427" i="19"/>
  <c r="F419" i="19" s="1"/>
  <c r="G6" i="19" s="1"/>
  <c r="G3" i="22"/>
  <c r="F427" i="21"/>
  <c r="F419" i="21" s="1"/>
  <c r="G6" i="21" s="1"/>
  <c r="G8" i="18" l="1"/>
  <c r="G10" i="18" s="1"/>
  <c r="G8" i="19"/>
  <c r="G9" i="19" s="1"/>
  <c r="G8" i="3"/>
  <c r="G10" i="3" s="1"/>
  <c r="G8" i="21"/>
  <c r="G10" i="21" s="1"/>
  <c r="G8" i="6"/>
  <c r="G10" i="6" s="1"/>
  <c r="G8" i="7"/>
  <c r="G10" i="7" s="1"/>
  <c r="G8" i="20"/>
  <c r="G10" i="20" s="1"/>
  <c r="G8" i="10"/>
  <c r="G10" i="10" s="1"/>
  <c r="G8" i="13"/>
  <c r="G10" i="13" s="1"/>
  <c r="G8" i="2"/>
  <c r="G10" i="2" s="1"/>
  <c r="G9" i="12"/>
  <c r="G10" i="12"/>
  <c r="G8" i="22"/>
  <c r="G9" i="22" s="1"/>
  <c r="G8" i="4"/>
  <c r="F826" i="11"/>
  <c r="B826" i="11"/>
  <c r="F825" i="11"/>
  <c r="B825" i="11"/>
  <c r="F824" i="11"/>
  <c r="B824" i="11"/>
  <c r="F823" i="11"/>
  <c r="B823" i="11"/>
  <c r="F822" i="11"/>
  <c r="B822" i="11"/>
  <c r="F821" i="11"/>
  <c r="B821" i="11"/>
  <c r="F820" i="11"/>
  <c r="B820" i="11"/>
  <c r="F819" i="11"/>
  <c r="B819" i="11"/>
  <c r="F816" i="11"/>
  <c r="F815" i="11" s="1"/>
  <c r="C816" i="11"/>
  <c r="B816" i="11"/>
  <c r="F814" i="11"/>
  <c r="C814" i="11"/>
  <c r="B814" i="11"/>
  <c r="F813" i="11"/>
  <c r="C813" i="11"/>
  <c r="B813" i="11"/>
  <c r="F812" i="11"/>
  <c r="C812" i="11"/>
  <c r="B812" i="11"/>
  <c r="F811" i="11"/>
  <c r="C811" i="11"/>
  <c r="B811" i="11"/>
  <c r="F810" i="11"/>
  <c r="C810" i="11"/>
  <c r="B810" i="11"/>
  <c r="F809" i="11"/>
  <c r="C809" i="11"/>
  <c r="B809" i="11"/>
  <c r="F808" i="11"/>
  <c r="C808" i="11"/>
  <c r="B808" i="11"/>
  <c r="F807" i="11"/>
  <c r="C807" i="11"/>
  <c r="B807" i="11"/>
  <c r="F805" i="11"/>
  <c r="C805" i="11"/>
  <c r="B805" i="11"/>
  <c r="F804" i="11"/>
  <c r="C804" i="11"/>
  <c r="B804" i="11"/>
  <c r="F803" i="11"/>
  <c r="C803" i="11"/>
  <c r="B803" i="11"/>
  <c r="F802" i="11"/>
  <c r="C802" i="11"/>
  <c r="B802" i="11"/>
  <c r="F800" i="11"/>
  <c r="C800" i="11"/>
  <c r="B800" i="11"/>
  <c r="F799" i="11"/>
  <c r="C799" i="11"/>
  <c r="B799" i="11"/>
  <c r="F798" i="11"/>
  <c r="C798" i="11"/>
  <c r="B798" i="11"/>
  <c r="F797" i="11"/>
  <c r="C797" i="11"/>
  <c r="B797" i="11"/>
  <c r="F796" i="11"/>
  <c r="C796" i="11"/>
  <c r="B796" i="11"/>
  <c r="F795" i="11"/>
  <c r="C795" i="11"/>
  <c r="B795" i="11"/>
  <c r="F792" i="11"/>
  <c r="C792" i="11"/>
  <c r="B792" i="11"/>
  <c r="F791" i="11"/>
  <c r="C791" i="11"/>
  <c r="B791" i="11"/>
  <c r="F790" i="11"/>
  <c r="C790" i="11"/>
  <c r="B790" i="11"/>
  <c r="F789" i="11"/>
  <c r="C789" i="11"/>
  <c r="B789" i="11"/>
  <c r="F788" i="11"/>
  <c r="C788" i="11"/>
  <c r="B788" i="11"/>
  <c r="F787" i="11"/>
  <c r="C787" i="11"/>
  <c r="B787" i="11"/>
  <c r="F786" i="11"/>
  <c r="C786" i="11"/>
  <c r="B786" i="11"/>
  <c r="F784" i="11"/>
  <c r="C784" i="11"/>
  <c r="B784" i="11"/>
  <c r="F783" i="11"/>
  <c r="C783" i="11"/>
  <c r="B783" i="11"/>
  <c r="F782" i="11"/>
  <c r="C782" i="11"/>
  <c r="B782" i="11"/>
  <c r="F781" i="11"/>
  <c r="C781" i="11"/>
  <c r="B781" i="11"/>
  <c r="F780" i="11"/>
  <c r="C780" i="11"/>
  <c r="B780" i="11"/>
  <c r="F779" i="11"/>
  <c r="C779" i="11"/>
  <c r="B779" i="11"/>
  <c r="F778" i="11"/>
  <c r="C778" i="11"/>
  <c r="B778" i="11"/>
  <c r="F777" i="11"/>
  <c r="C777" i="11"/>
  <c r="B777" i="11"/>
  <c r="F776" i="11"/>
  <c r="C776" i="11"/>
  <c r="B776" i="11"/>
  <c r="F775" i="11"/>
  <c r="C775" i="11"/>
  <c r="B775" i="11"/>
  <c r="F773" i="11"/>
  <c r="C773" i="11"/>
  <c r="B773" i="11"/>
  <c r="F772" i="11"/>
  <c r="C772" i="11"/>
  <c r="B772" i="11"/>
  <c r="F771" i="11"/>
  <c r="C771" i="11"/>
  <c r="B771" i="11"/>
  <c r="F770" i="11"/>
  <c r="C770" i="11"/>
  <c r="B770" i="11"/>
  <c r="F769" i="11"/>
  <c r="C769" i="11"/>
  <c r="B769" i="11"/>
  <c r="F768" i="11"/>
  <c r="C768" i="11"/>
  <c r="B768" i="11"/>
  <c r="F767" i="11"/>
  <c r="C767" i="11"/>
  <c r="B767" i="11"/>
  <c r="F766" i="11"/>
  <c r="C766" i="11"/>
  <c r="B766" i="11"/>
  <c r="F763" i="11"/>
  <c r="C763" i="11"/>
  <c r="B763" i="11"/>
  <c r="F762" i="11"/>
  <c r="C762" i="11"/>
  <c r="B762" i="11"/>
  <c r="F760" i="11"/>
  <c r="C760" i="11"/>
  <c r="B760" i="11"/>
  <c r="F759" i="11"/>
  <c r="C759" i="11"/>
  <c r="B759" i="11"/>
  <c r="F758" i="11"/>
  <c r="C758" i="11"/>
  <c r="B758" i="11"/>
  <c r="F757" i="11"/>
  <c r="C757" i="11"/>
  <c r="B757" i="11"/>
  <c r="F756" i="11"/>
  <c r="C756" i="11"/>
  <c r="B756" i="11"/>
  <c r="F754" i="11"/>
  <c r="C754" i="11"/>
  <c r="B754" i="11"/>
  <c r="F753" i="11"/>
  <c r="C753" i="11"/>
  <c r="B753" i="11"/>
  <c r="F752" i="11"/>
  <c r="C752" i="11"/>
  <c r="B752" i="11"/>
  <c r="F751" i="11"/>
  <c r="C751" i="11"/>
  <c r="B751" i="11"/>
  <c r="F750" i="11"/>
  <c r="C750" i="11"/>
  <c r="B750" i="11"/>
  <c r="F749" i="11"/>
  <c r="C749" i="11"/>
  <c r="B749" i="11"/>
  <c r="F748" i="11"/>
  <c r="C748" i="11"/>
  <c r="B748" i="11"/>
  <c r="F747" i="11"/>
  <c r="C747" i="11"/>
  <c r="B747" i="11"/>
  <c r="F746" i="11"/>
  <c r="C746" i="11"/>
  <c r="B746" i="11"/>
  <c r="F745" i="11"/>
  <c r="C745" i="11"/>
  <c r="B745" i="11"/>
  <c r="F744" i="11"/>
  <c r="C744" i="11"/>
  <c r="B744" i="11"/>
  <c r="F743" i="11"/>
  <c r="C743" i="11"/>
  <c r="B743" i="11"/>
  <c r="F742" i="11"/>
  <c r="C742" i="11"/>
  <c r="B742" i="11"/>
  <c r="F741" i="11"/>
  <c r="C741" i="11"/>
  <c r="B741" i="11"/>
  <c r="F740" i="11"/>
  <c r="C740" i="11"/>
  <c r="B740" i="11"/>
  <c r="F739" i="11"/>
  <c r="C739" i="11"/>
  <c r="B739" i="11"/>
  <c r="F738" i="11"/>
  <c r="C738" i="11"/>
  <c r="B738" i="11"/>
  <c r="F737" i="11"/>
  <c r="C737" i="11"/>
  <c r="B737" i="11"/>
  <c r="F735" i="11"/>
  <c r="C735" i="11"/>
  <c r="B735" i="11"/>
  <c r="F734" i="11"/>
  <c r="C734" i="11"/>
  <c r="B734" i="11"/>
  <c r="F733" i="11"/>
  <c r="C733" i="11"/>
  <c r="B733" i="11"/>
  <c r="F732" i="11"/>
  <c r="C732" i="11"/>
  <c r="B732" i="11"/>
  <c r="F731" i="11"/>
  <c r="C731" i="11"/>
  <c r="B731" i="11"/>
  <c r="F730" i="11"/>
  <c r="C730" i="11"/>
  <c r="B730" i="11"/>
  <c r="F729" i="11"/>
  <c r="C729" i="11"/>
  <c r="B729" i="11"/>
  <c r="F728" i="11"/>
  <c r="C728" i="11"/>
  <c r="B728" i="11"/>
  <c r="F727" i="11"/>
  <c r="C727" i="11"/>
  <c r="B727" i="11"/>
  <c r="F726" i="11"/>
  <c r="C726" i="11"/>
  <c r="B726" i="11"/>
  <c r="F725" i="11"/>
  <c r="C725" i="11"/>
  <c r="B725" i="11"/>
  <c r="F724" i="11"/>
  <c r="C724" i="11"/>
  <c r="B724" i="11"/>
  <c r="F723" i="11"/>
  <c r="C723" i="11"/>
  <c r="B723" i="11"/>
  <c r="F722" i="11"/>
  <c r="C722" i="11"/>
  <c r="B722" i="11"/>
  <c r="F721" i="11"/>
  <c r="C721" i="11"/>
  <c r="B721" i="11"/>
  <c r="F720" i="11"/>
  <c r="C720" i="11"/>
  <c r="B720" i="11"/>
  <c r="F719" i="11"/>
  <c r="C719" i="11"/>
  <c r="B719" i="11"/>
  <c r="F718" i="11"/>
  <c r="C718" i="11"/>
  <c r="B718" i="11"/>
  <c r="F717" i="11"/>
  <c r="C717" i="11"/>
  <c r="B717" i="11"/>
  <c r="F715" i="11"/>
  <c r="C715" i="11"/>
  <c r="B715" i="11"/>
  <c r="F714" i="11"/>
  <c r="C714" i="11"/>
  <c r="B714" i="11"/>
  <c r="F713" i="11"/>
  <c r="C713" i="11"/>
  <c r="B713" i="11"/>
  <c r="F712" i="11"/>
  <c r="C712" i="11"/>
  <c r="B712" i="11"/>
  <c r="F711" i="11"/>
  <c r="C711" i="11"/>
  <c r="B711" i="11"/>
  <c r="F710" i="11"/>
  <c r="C710" i="11"/>
  <c r="B710" i="11"/>
  <c r="F709" i="11"/>
  <c r="C709" i="11"/>
  <c r="B709" i="11"/>
  <c r="F708" i="11"/>
  <c r="C708" i="11"/>
  <c r="B708" i="11"/>
  <c r="F707" i="11"/>
  <c r="C707" i="11"/>
  <c r="B707" i="11"/>
  <c r="F705" i="11"/>
  <c r="C705" i="11"/>
  <c r="B705" i="11"/>
  <c r="F704" i="11"/>
  <c r="C704" i="11"/>
  <c r="B704" i="11"/>
  <c r="F703" i="11"/>
  <c r="C703" i="11"/>
  <c r="B703" i="11"/>
  <c r="F702" i="11"/>
  <c r="C702" i="11"/>
  <c r="B702" i="11"/>
  <c r="F701" i="11"/>
  <c r="C701" i="11"/>
  <c r="B701" i="11"/>
  <c r="F700" i="11"/>
  <c r="C700" i="11"/>
  <c r="B700" i="11"/>
  <c r="F699" i="11"/>
  <c r="C699" i="11"/>
  <c r="B699" i="11"/>
  <c r="F698" i="11"/>
  <c r="C698" i="11"/>
  <c r="B698" i="11"/>
  <c r="F697" i="11"/>
  <c r="C697" i="11"/>
  <c r="B697" i="11"/>
  <c r="F696" i="11"/>
  <c r="C696" i="11"/>
  <c r="B696" i="11"/>
  <c r="F695" i="11"/>
  <c r="C695" i="11"/>
  <c r="B695" i="11"/>
  <c r="F694" i="11"/>
  <c r="C694" i="11"/>
  <c r="B694" i="11"/>
  <c r="F693" i="11"/>
  <c r="C693" i="11"/>
  <c r="B693" i="11"/>
  <c r="F691" i="11"/>
  <c r="C691" i="11"/>
  <c r="B691" i="11"/>
  <c r="F690" i="11"/>
  <c r="C690" i="11"/>
  <c r="B690" i="11"/>
  <c r="F689" i="11"/>
  <c r="C689" i="11"/>
  <c r="B689" i="11"/>
  <c r="F687" i="11"/>
  <c r="C687" i="11"/>
  <c r="B687" i="11"/>
  <c r="F686" i="11"/>
  <c r="C686" i="11"/>
  <c r="B686" i="11"/>
  <c r="F685" i="11"/>
  <c r="C685" i="11"/>
  <c r="B685" i="11"/>
  <c r="F684" i="11"/>
  <c r="C684" i="11"/>
  <c r="B684" i="11"/>
  <c r="F683" i="11"/>
  <c r="C683" i="11"/>
  <c r="B683" i="11"/>
  <c r="F682" i="11"/>
  <c r="C682" i="11"/>
  <c r="B682" i="11"/>
  <c r="F681" i="11"/>
  <c r="C681" i="11"/>
  <c r="B681" i="11"/>
  <c r="F680" i="11"/>
  <c r="C680" i="11"/>
  <c r="B680" i="11"/>
  <c r="F679" i="11"/>
  <c r="C679" i="11"/>
  <c r="B679" i="11"/>
  <c r="F678" i="11"/>
  <c r="C678" i="11"/>
  <c r="B678" i="11"/>
  <c r="F677" i="11"/>
  <c r="C677" i="11"/>
  <c r="B677" i="11"/>
  <c r="F676" i="11"/>
  <c r="C676" i="11"/>
  <c r="B676" i="11"/>
  <c r="F675" i="11"/>
  <c r="C675" i="11"/>
  <c r="B675" i="11"/>
  <c r="F672" i="11"/>
  <c r="C672" i="11"/>
  <c r="B672" i="11"/>
  <c r="F671" i="11"/>
  <c r="C671" i="11"/>
  <c r="B671" i="11"/>
  <c r="F670" i="11"/>
  <c r="C670" i="11"/>
  <c r="B670" i="11"/>
  <c r="F668" i="11"/>
  <c r="C668" i="11"/>
  <c r="B668" i="11"/>
  <c r="F667" i="11"/>
  <c r="C667" i="11"/>
  <c r="B667" i="11"/>
  <c r="F665" i="11"/>
  <c r="C665" i="11"/>
  <c r="B665" i="11"/>
  <c r="F664" i="11"/>
  <c r="C664" i="11"/>
  <c r="B664" i="11"/>
  <c r="F663" i="11"/>
  <c r="C663" i="11"/>
  <c r="B663" i="11"/>
  <c r="F656" i="11"/>
  <c r="F655" i="11" s="1"/>
  <c r="F641" i="11"/>
  <c r="F640" i="11" s="1"/>
  <c r="F635" i="11"/>
  <c r="F634" i="11"/>
  <c r="F627" i="11"/>
  <c r="F581" i="11"/>
  <c r="F580" i="11" s="1"/>
  <c r="F578" i="11"/>
  <c r="C578" i="11"/>
  <c r="B578" i="11"/>
  <c r="F577" i="11"/>
  <c r="C577" i="11"/>
  <c r="B577" i="11"/>
  <c r="F576" i="11"/>
  <c r="C576" i="11"/>
  <c r="B576" i="11"/>
  <c r="F575" i="11"/>
  <c r="C575" i="11"/>
  <c r="B575" i="11"/>
  <c r="F574" i="11"/>
  <c r="C574" i="11"/>
  <c r="B574" i="11"/>
  <c r="F573" i="11"/>
  <c r="C573" i="11"/>
  <c r="B573" i="11"/>
  <c r="F572" i="11"/>
  <c r="C572" i="11"/>
  <c r="B572" i="11"/>
  <c r="F571" i="11"/>
  <c r="C571" i="11"/>
  <c r="B571" i="11"/>
  <c r="F570" i="11"/>
  <c r="C570" i="11"/>
  <c r="B570" i="11"/>
  <c r="F569" i="11"/>
  <c r="C569" i="11"/>
  <c r="B569" i="11"/>
  <c r="F568" i="11"/>
  <c r="C568" i="11"/>
  <c r="B568" i="11"/>
  <c r="F567" i="11"/>
  <c r="C567" i="11"/>
  <c r="B567" i="11"/>
  <c r="F566" i="11"/>
  <c r="C566" i="11"/>
  <c r="B566" i="11"/>
  <c r="F564" i="11"/>
  <c r="C564" i="11"/>
  <c r="B564" i="11"/>
  <c r="F563" i="11"/>
  <c r="C563" i="11"/>
  <c r="B563" i="11"/>
  <c r="F562" i="11"/>
  <c r="C562" i="11"/>
  <c r="B562" i="11"/>
  <c r="F561" i="11"/>
  <c r="C561" i="11"/>
  <c r="B561" i="11"/>
  <c r="F560" i="11"/>
  <c r="C560" i="11"/>
  <c r="B560" i="11"/>
  <c r="F559" i="11"/>
  <c r="C559" i="11"/>
  <c r="B559" i="11"/>
  <c r="F558" i="11"/>
  <c r="C558" i="11"/>
  <c r="B558" i="11"/>
  <c r="F557" i="11"/>
  <c r="C557" i="11"/>
  <c r="B557" i="11"/>
  <c r="F556" i="11"/>
  <c r="C556" i="11"/>
  <c r="B556" i="11"/>
  <c r="F555" i="11"/>
  <c r="C555" i="11"/>
  <c r="B555" i="11"/>
  <c r="F554" i="11"/>
  <c r="C554" i="11"/>
  <c r="B554" i="11"/>
  <c r="F553" i="11"/>
  <c r="C553" i="11"/>
  <c r="B553" i="11"/>
  <c r="F552" i="11"/>
  <c r="C552" i="11"/>
  <c r="B552" i="11"/>
  <c r="F551" i="11"/>
  <c r="C551" i="11"/>
  <c r="B551" i="11"/>
  <c r="F550" i="11"/>
  <c r="C550" i="11"/>
  <c r="B550" i="11"/>
  <c r="F549" i="11"/>
  <c r="C549" i="11"/>
  <c r="B549" i="11"/>
  <c r="F548" i="11"/>
  <c r="C548" i="11"/>
  <c r="B548" i="11"/>
  <c r="F547" i="11"/>
  <c r="C547" i="11"/>
  <c r="B547" i="11"/>
  <c r="F546" i="11"/>
  <c r="C546" i="11"/>
  <c r="B546" i="11"/>
  <c r="F545" i="11"/>
  <c r="C545" i="11"/>
  <c r="B545" i="11"/>
  <c r="F543" i="11"/>
  <c r="C543" i="11"/>
  <c r="B543" i="11"/>
  <c r="F542" i="11"/>
  <c r="C542" i="11"/>
  <c r="B542" i="11"/>
  <c r="F541" i="11"/>
  <c r="C541" i="11"/>
  <c r="B541" i="11"/>
  <c r="F540" i="11"/>
  <c r="C540" i="11"/>
  <c r="B540" i="11"/>
  <c r="F539" i="11"/>
  <c r="C539" i="11"/>
  <c r="B539" i="11"/>
  <c r="F538" i="11"/>
  <c r="C538" i="11"/>
  <c r="B538" i="11"/>
  <c r="F536" i="11"/>
  <c r="C536" i="11"/>
  <c r="B536" i="11"/>
  <c r="F535" i="11"/>
  <c r="C535" i="11"/>
  <c r="B535" i="11"/>
  <c r="F534" i="11"/>
  <c r="C534" i="11"/>
  <c r="B534" i="11"/>
  <c r="F533" i="11"/>
  <c r="C533" i="11"/>
  <c r="B533" i="11"/>
  <c r="F532" i="11"/>
  <c r="C532" i="11"/>
  <c r="B532" i="11"/>
  <c r="F531" i="11"/>
  <c r="C531" i="11"/>
  <c r="B531" i="11"/>
  <c r="F529" i="11"/>
  <c r="C529" i="11"/>
  <c r="B529" i="11"/>
  <c r="F528" i="11"/>
  <c r="C528" i="11"/>
  <c r="B528" i="11"/>
  <c r="F527" i="11"/>
  <c r="C527" i="11"/>
  <c r="B527" i="11"/>
  <c r="F526" i="11"/>
  <c r="C526" i="11"/>
  <c r="B526" i="11"/>
  <c r="F525" i="11"/>
  <c r="C525" i="11"/>
  <c r="B525" i="11"/>
  <c r="F524" i="11"/>
  <c r="C524" i="11"/>
  <c r="B524" i="11"/>
  <c r="F523" i="11"/>
  <c r="C523" i="11"/>
  <c r="B523" i="11"/>
  <c r="F522" i="11"/>
  <c r="C522" i="11"/>
  <c r="B522" i="11"/>
  <c r="F521" i="11"/>
  <c r="C521" i="11"/>
  <c r="B521" i="11"/>
  <c r="F520" i="11"/>
  <c r="C520" i="11"/>
  <c r="B520" i="11"/>
  <c r="F519" i="11"/>
  <c r="C519" i="11"/>
  <c r="B519" i="11"/>
  <c r="F518" i="11"/>
  <c r="C518" i="11"/>
  <c r="B518" i="11"/>
  <c r="F517" i="11"/>
  <c r="C517" i="11"/>
  <c r="B517" i="11"/>
  <c r="F516" i="11"/>
  <c r="C516" i="11"/>
  <c r="B516" i="11"/>
  <c r="F515" i="11"/>
  <c r="C515" i="11"/>
  <c r="B515" i="11"/>
  <c r="F514" i="11"/>
  <c r="C514" i="11"/>
  <c r="B514" i="11"/>
  <c r="F513" i="11"/>
  <c r="C513" i="11"/>
  <c r="B513" i="11"/>
  <c r="F511" i="11"/>
  <c r="C511" i="11"/>
  <c r="B511" i="11"/>
  <c r="F510" i="11"/>
  <c r="C510" i="11"/>
  <c r="B510" i="11"/>
  <c r="F509" i="11"/>
  <c r="C509" i="11"/>
  <c r="B509" i="11"/>
  <c r="F508" i="11"/>
  <c r="C508" i="11"/>
  <c r="B508" i="11"/>
  <c r="F507" i="11"/>
  <c r="C507" i="11"/>
  <c r="B507" i="11"/>
  <c r="F506" i="11"/>
  <c r="C506" i="11"/>
  <c r="B506" i="11"/>
  <c r="F505" i="11"/>
  <c r="C505" i="11"/>
  <c r="B505" i="11"/>
  <c r="F504" i="11"/>
  <c r="C504" i="11"/>
  <c r="B504" i="11"/>
  <c r="F503" i="11"/>
  <c r="C503" i="11"/>
  <c r="B503" i="11"/>
  <c r="F502" i="11"/>
  <c r="C502" i="11"/>
  <c r="B502" i="11"/>
  <c r="F501" i="11"/>
  <c r="C501" i="11"/>
  <c r="B501" i="11"/>
  <c r="F500" i="11"/>
  <c r="C500" i="11"/>
  <c r="B500" i="11"/>
  <c r="F499" i="11"/>
  <c r="C499" i="11"/>
  <c r="B499" i="11"/>
  <c r="F498" i="11"/>
  <c r="C498" i="11"/>
  <c r="B498" i="11"/>
  <c r="F497" i="11"/>
  <c r="C497" i="11"/>
  <c r="B497" i="11"/>
  <c r="F496" i="11"/>
  <c r="C496" i="11"/>
  <c r="B496" i="11"/>
  <c r="F495" i="11"/>
  <c r="C495" i="11"/>
  <c r="B495" i="11"/>
  <c r="F494" i="11"/>
  <c r="C494" i="11"/>
  <c r="B494" i="11"/>
  <c r="F492" i="11"/>
  <c r="C492" i="11"/>
  <c r="B492" i="11"/>
  <c r="F491" i="11"/>
  <c r="C491" i="11"/>
  <c r="B491" i="11"/>
  <c r="F490" i="11"/>
  <c r="C490" i="11"/>
  <c r="B490" i="11"/>
  <c r="F489" i="11"/>
  <c r="C489" i="11"/>
  <c r="B489" i="11"/>
  <c r="F475" i="11"/>
  <c r="F474" i="11"/>
  <c r="F473" i="11"/>
  <c r="F472" i="11"/>
  <c r="F471" i="11"/>
  <c r="F470" i="11"/>
  <c r="F469" i="11"/>
  <c r="F468" i="11"/>
  <c r="F467" i="11"/>
  <c r="F466" i="11"/>
  <c r="F464" i="11"/>
  <c r="F463" i="11"/>
  <c r="F462" i="11"/>
  <c r="F486" i="11"/>
  <c r="F485" i="11"/>
  <c r="F484" i="11"/>
  <c r="F483" i="11"/>
  <c r="F482" i="11"/>
  <c r="F481" i="11"/>
  <c r="F480" i="11"/>
  <c r="F479" i="11"/>
  <c r="F478" i="11"/>
  <c r="F477" i="11"/>
  <c r="F460" i="11"/>
  <c r="F459" i="11"/>
  <c r="F458" i="11"/>
  <c r="F457" i="11"/>
  <c r="F456" i="11"/>
  <c r="F455" i="11"/>
  <c r="F454" i="11"/>
  <c r="F453" i="11"/>
  <c r="F452" i="11"/>
  <c r="F451" i="11"/>
  <c r="F449" i="11"/>
  <c r="C449" i="11"/>
  <c r="B449" i="11"/>
  <c r="F448" i="11"/>
  <c r="C448" i="11"/>
  <c r="B448" i="11"/>
  <c r="F447" i="11"/>
  <c r="C447" i="11"/>
  <c r="B447" i="11"/>
  <c r="F446" i="11"/>
  <c r="C446" i="11"/>
  <c r="B446" i="11"/>
  <c r="F445" i="11"/>
  <c r="C445" i="11"/>
  <c r="B445" i="11"/>
  <c r="F444" i="11"/>
  <c r="C444" i="11"/>
  <c r="B444" i="11"/>
  <c r="F443" i="11"/>
  <c r="C443" i="11"/>
  <c r="B443" i="11"/>
  <c r="F442" i="11"/>
  <c r="C442" i="11"/>
  <c r="B442" i="11"/>
  <c r="F441" i="11"/>
  <c r="C441" i="11"/>
  <c r="B441" i="11"/>
  <c r="F440" i="11"/>
  <c r="C440" i="11"/>
  <c r="B440" i="11"/>
  <c r="F429" i="11"/>
  <c r="F428" i="11" s="1"/>
  <c r="F426" i="11"/>
  <c r="C426" i="11"/>
  <c r="B426" i="11"/>
  <c r="F425" i="11"/>
  <c r="C425" i="11"/>
  <c r="B425" i="11"/>
  <c r="F424" i="11"/>
  <c r="C424" i="11"/>
  <c r="B424" i="11"/>
  <c r="F423" i="11"/>
  <c r="C423" i="11"/>
  <c r="B423" i="11"/>
  <c r="F422" i="11"/>
  <c r="C422" i="11"/>
  <c r="B422" i="11"/>
  <c r="F421" i="11"/>
  <c r="C421" i="11"/>
  <c r="B421" i="11"/>
  <c r="F418" i="11"/>
  <c r="C418" i="11"/>
  <c r="B418" i="11"/>
  <c r="F417" i="11"/>
  <c r="C417" i="11"/>
  <c r="B417" i="11"/>
  <c r="F415" i="11"/>
  <c r="C415" i="11"/>
  <c r="B415" i="11"/>
  <c r="F414" i="11"/>
  <c r="C414" i="11"/>
  <c r="B414" i="11"/>
  <c r="F413" i="11"/>
  <c r="C413" i="11"/>
  <c r="B413" i="11"/>
  <c r="F412" i="11"/>
  <c r="C412" i="11"/>
  <c r="B412" i="11"/>
  <c r="F411" i="11"/>
  <c r="C411" i="11"/>
  <c r="B411" i="11"/>
  <c r="F410" i="11"/>
  <c r="C410" i="11"/>
  <c r="B410" i="11"/>
  <c r="F409" i="11"/>
  <c r="C409" i="11"/>
  <c r="B409" i="11"/>
  <c r="F408" i="11"/>
  <c r="C408" i="11"/>
  <c r="B408" i="11"/>
  <c r="F407" i="11"/>
  <c r="C407" i="11"/>
  <c r="B407" i="11"/>
  <c r="F406" i="11"/>
  <c r="C406" i="11"/>
  <c r="B406" i="11"/>
  <c r="F391" i="11"/>
  <c r="F390" i="11" s="1"/>
  <c r="D34" i="23" s="1"/>
  <c r="F376" i="11"/>
  <c r="F375" i="11" s="1"/>
  <c r="D33" i="23" s="1"/>
  <c r="F374" i="11"/>
  <c r="C374" i="11"/>
  <c r="B374" i="11"/>
  <c r="F373" i="11"/>
  <c r="C373" i="11"/>
  <c r="B373" i="11"/>
  <c r="F372" i="11"/>
  <c r="C372" i="11"/>
  <c r="B372" i="11"/>
  <c r="F371" i="11"/>
  <c r="C371" i="11"/>
  <c r="B371" i="11"/>
  <c r="F370" i="11"/>
  <c r="C370" i="11"/>
  <c r="B370" i="11"/>
  <c r="F369" i="11"/>
  <c r="C369" i="11"/>
  <c r="B369" i="11"/>
  <c r="F368" i="11"/>
  <c r="C368" i="11"/>
  <c r="B368" i="11"/>
  <c r="F366" i="11"/>
  <c r="C366" i="11"/>
  <c r="B366" i="11"/>
  <c r="F365" i="11"/>
  <c r="C365" i="11"/>
  <c r="B365" i="11"/>
  <c r="F364" i="11"/>
  <c r="C364" i="11"/>
  <c r="B364" i="11"/>
  <c r="F363" i="11"/>
  <c r="C363" i="11"/>
  <c r="B363" i="11"/>
  <c r="F362" i="11"/>
  <c r="C362" i="11"/>
  <c r="B362" i="11"/>
  <c r="F361" i="11"/>
  <c r="C361" i="11"/>
  <c r="B361" i="11"/>
  <c r="F360" i="11"/>
  <c r="C360" i="11"/>
  <c r="B360" i="11"/>
  <c r="F359" i="11"/>
  <c r="C359" i="11"/>
  <c r="B359" i="11"/>
  <c r="F358" i="11"/>
  <c r="C358" i="11"/>
  <c r="B358" i="11"/>
  <c r="F357" i="11"/>
  <c r="C357" i="11"/>
  <c r="B357" i="11"/>
  <c r="F356" i="11"/>
  <c r="C356" i="11"/>
  <c r="B356" i="11"/>
  <c r="F355" i="11"/>
  <c r="C355" i="11"/>
  <c r="B355" i="11"/>
  <c r="F354" i="11"/>
  <c r="C354" i="11"/>
  <c r="B354" i="11"/>
  <c r="F353" i="11"/>
  <c r="C353" i="11"/>
  <c r="B353" i="11"/>
  <c r="F352" i="11"/>
  <c r="C352" i="11"/>
  <c r="B352" i="11"/>
  <c r="F351" i="11"/>
  <c r="C351" i="11"/>
  <c r="B351" i="11"/>
  <c r="F350" i="11"/>
  <c r="C350" i="11"/>
  <c r="B350" i="11"/>
  <c r="F349" i="11"/>
  <c r="C349" i="11"/>
  <c r="B349" i="11"/>
  <c r="F348" i="11"/>
  <c r="C348" i="11"/>
  <c r="B348" i="11"/>
  <c r="F347" i="11"/>
  <c r="C347" i="11"/>
  <c r="B347" i="11"/>
  <c r="F346" i="11"/>
  <c r="C346" i="11"/>
  <c r="B346" i="11"/>
  <c r="F345" i="11"/>
  <c r="C345" i="11"/>
  <c r="B345" i="11"/>
  <c r="F344" i="11"/>
  <c r="C344" i="11"/>
  <c r="B344" i="11"/>
  <c r="F343" i="11"/>
  <c r="C343" i="11"/>
  <c r="B343" i="11"/>
  <c r="F342" i="11"/>
  <c r="C342" i="11"/>
  <c r="B342" i="11"/>
  <c r="F341" i="11"/>
  <c r="C341" i="11"/>
  <c r="B341" i="11"/>
  <c r="F340" i="11"/>
  <c r="C340" i="11"/>
  <c r="B340" i="11"/>
  <c r="F338" i="11"/>
  <c r="C338" i="11"/>
  <c r="B338" i="11"/>
  <c r="F337" i="11"/>
  <c r="C337" i="11"/>
  <c r="B337" i="11"/>
  <c r="F336" i="11"/>
  <c r="C336" i="11"/>
  <c r="B336" i="11"/>
  <c r="F335" i="11"/>
  <c r="C335" i="11"/>
  <c r="B335" i="11"/>
  <c r="F334" i="11"/>
  <c r="C334" i="11"/>
  <c r="B334" i="11"/>
  <c r="F333" i="11"/>
  <c r="C333" i="11"/>
  <c r="B333" i="11"/>
  <c r="F332" i="11"/>
  <c r="C332" i="11"/>
  <c r="B332" i="11"/>
  <c r="F331" i="11"/>
  <c r="C331" i="11"/>
  <c r="B331" i="11"/>
  <c r="F330" i="11"/>
  <c r="C330" i="11"/>
  <c r="B330" i="11"/>
  <c r="F329" i="11"/>
  <c r="C329" i="11"/>
  <c r="B329" i="11"/>
  <c r="F328" i="11"/>
  <c r="C328" i="11"/>
  <c r="B328" i="11"/>
  <c r="F326" i="11"/>
  <c r="C326" i="11"/>
  <c r="B326" i="11"/>
  <c r="F325" i="11"/>
  <c r="C325" i="11"/>
  <c r="B325" i="11"/>
  <c r="F324" i="11"/>
  <c r="C324" i="11"/>
  <c r="B324" i="11"/>
  <c r="F323" i="11"/>
  <c r="C323" i="11"/>
  <c r="B323" i="11"/>
  <c r="F322" i="11"/>
  <c r="C322" i="11"/>
  <c r="B322" i="11"/>
  <c r="F321" i="11"/>
  <c r="C321" i="11"/>
  <c r="B321" i="11"/>
  <c r="F320" i="11"/>
  <c r="C320" i="11"/>
  <c r="B320" i="11"/>
  <c r="F319" i="11"/>
  <c r="C319" i="11"/>
  <c r="B319" i="11"/>
  <c r="F318" i="11"/>
  <c r="C318" i="11"/>
  <c r="B318" i="11"/>
  <c r="F317" i="11"/>
  <c r="C317" i="11"/>
  <c r="B317" i="11"/>
  <c r="F316" i="11"/>
  <c r="C316" i="11"/>
  <c r="B316" i="11"/>
  <c r="F315" i="11"/>
  <c r="C315" i="11"/>
  <c r="B315" i="11"/>
  <c r="F314" i="11"/>
  <c r="C314" i="11"/>
  <c r="B314" i="11"/>
  <c r="F313" i="11"/>
  <c r="C313" i="11"/>
  <c r="B313" i="11"/>
  <c r="F312" i="11"/>
  <c r="C312" i="11"/>
  <c r="B312" i="11"/>
  <c r="F311" i="11"/>
  <c r="C311" i="11"/>
  <c r="B311" i="11"/>
  <c r="F310" i="11"/>
  <c r="C310" i="11"/>
  <c r="B310" i="11"/>
  <c r="F308" i="11"/>
  <c r="C308" i="11"/>
  <c r="B308" i="11"/>
  <c r="F307" i="11"/>
  <c r="C307" i="11"/>
  <c r="B307" i="11"/>
  <c r="F306" i="11"/>
  <c r="C306" i="11"/>
  <c r="B306" i="11"/>
  <c r="F305" i="11"/>
  <c r="C305" i="11"/>
  <c r="B305" i="11"/>
  <c r="F304" i="11"/>
  <c r="C304" i="11"/>
  <c r="B304" i="11"/>
  <c r="F303" i="11"/>
  <c r="C303" i="11"/>
  <c r="B303" i="11"/>
  <c r="F302" i="11"/>
  <c r="C302" i="11"/>
  <c r="B302" i="11"/>
  <c r="F301" i="11"/>
  <c r="C301" i="11"/>
  <c r="B301" i="11"/>
  <c r="F300" i="11"/>
  <c r="C300" i="11"/>
  <c r="B300" i="11"/>
  <c r="F299" i="11"/>
  <c r="C299" i="11"/>
  <c r="B299" i="11"/>
  <c r="F298" i="11"/>
  <c r="C298" i="11"/>
  <c r="B298" i="11"/>
  <c r="F297" i="11"/>
  <c r="C297" i="11"/>
  <c r="B297" i="11"/>
  <c r="F142" i="11"/>
  <c r="F141" i="11" s="1"/>
  <c r="D27" i="23" s="1"/>
  <c r="F139" i="11"/>
  <c r="C139" i="11"/>
  <c r="B139" i="11"/>
  <c r="F138" i="11"/>
  <c r="C138" i="11"/>
  <c r="B138" i="11"/>
  <c r="F137" i="11"/>
  <c r="C137" i="11"/>
  <c r="B137" i="11"/>
  <c r="F136" i="11"/>
  <c r="C136" i="11"/>
  <c r="B136" i="11"/>
  <c r="F135" i="11"/>
  <c r="C135" i="11"/>
  <c r="B135" i="11"/>
  <c r="F134" i="11"/>
  <c r="C134" i="11"/>
  <c r="B134" i="11"/>
  <c r="F133" i="11"/>
  <c r="C133" i="11"/>
  <c r="B133" i="11"/>
  <c r="F132" i="11"/>
  <c r="C132" i="11"/>
  <c r="B132" i="11"/>
  <c r="F131" i="11"/>
  <c r="C131" i="11"/>
  <c r="B131" i="11"/>
  <c r="F130" i="11"/>
  <c r="C130" i="11"/>
  <c r="B130" i="11"/>
  <c r="F129" i="11"/>
  <c r="C129" i="11"/>
  <c r="B129" i="11"/>
  <c r="F127" i="11"/>
  <c r="C127" i="11"/>
  <c r="B127" i="11"/>
  <c r="F126" i="11"/>
  <c r="C126" i="11"/>
  <c r="B126" i="11"/>
  <c r="F125" i="11"/>
  <c r="C125" i="11"/>
  <c r="B125" i="11"/>
  <c r="F124" i="11"/>
  <c r="C124" i="11"/>
  <c r="B124" i="11"/>
  <c r="F123" i="11"/>
  <c r="C123" i="11"/>
  <c r="B123" i="11"/>
  <c r="F122" i="11"/>
  <c r="C122" i="11"/>
  <c r="B122" i="11"/>
  <c r="F121" i="11"/>
  <c r="C121" i="11"/>
  <c r="B121" i="11"/>
  <c r="F120" i="11"/>
  <c r="C120" i="11"/>
  <c r="B120" i="11"/>
  <c r="F118" i="11"/>
  <c r="C118" i="11"/>
  <c r="B118" i="11"/>
  <c r="F117" i="11"/>
  <c r="C117" i="11"/>
  <c r="B117" i="11"/>
  <c r="F116" i="11"/>
  <c r="C116" i="11"/>
  <c r="B116" i="11"/>
  <c r="F115" i="11"/>
  <c r="C115" i="11"/>
  <c r="B115" i="11"/>
  <c r="F114" i="11"/>
  <c r="C114" i="11"/>
  <c r="B114" i="11"/>
  <c r="F113" i="11"/>
  <c r="C113" i="11"/>
  <c r="B113" i="11"/>
  <c r="F112" i="11"/>
  <c r="C112" i="11"/>
  <c r="B112" i="11"/>
  <c r="F111" i="11"/>
  <c r="C111" i="11"/>
  <c r="B111" i="11"/>
  <c r="F109" i="11"/>
  <c r="C109" i="11"/>
  <c r="B109" i="11"/>
  <c r="F108" i="11"/>
  <c r="C108" i="11"/>
  <c r="B108" i="11"/>
  <c r="F107" i="11"/>
  <c r="C107" i="11"/>
  <c r="B107" i="11"/>
  <c r="F106" i="11"/>
  <c r="C106" i="11"/>
  <c r="B106" i="11"/>
  <c r="F105" i="11"/>
  <c r="C105" i="11"/>
  <c r="B105" i="11"/>
  <c r="F104" i="11"/>
  <c r="C104" i="11"/>
  <c r="B104" i="11"/>
  <c r="F103" i="11"/>
  <c r="C103" i="11"/>
  <c r="B103" i="11"/>
  <c r="F102" i="11"/>
  <c r="C102" i="11"/>
  <c r="B102" i="11"/>
  <c r="F76" i="11"/>
  <c r="C76" i="11"/>
  <c r="B76" i="11"/>
  <c r="F75" i="11"/>
  <c r="C75" i="11"/>
  <c r="B75" i="11"/>
  <c r="F74" i="11"/>
  <c r="C74" i="11"/>
  <c r="B74" i="11"/>
  <c r="F73" i="11"/>
  <c r="C73" i="11"/>
  <c r="B73" i="11"/>
  <c r="F72" i="11"/>
  <c r="C72" i="11"/>
  <c r="B72" i="11"/>
  <c r="F71" i="11"/>
  <c r="C71" i="11"/>
  <c r="B71" i="11"/>
  <c r="F70" i="11"/>
  <c r="C70" i="11"/>
  <c r="B70" i="11"/>
  <c r="F69" i="11"/>
  <c r="C69" i="11"/>
  <c r="B69" i="11"/>
  <c r="F68" i="11"/>
  <c r="C68" i="11"/>
  <c r="B68" i="11"/>
  <c r="F67" i="11"/>
  <c r="C67" i="11"/>
  <c r="B67" i="11"/>
  <c r="F65" i="11"/>
  <c r="C65" i="11"/>
  <c r="B65" i="11"/>
  <c r="F64" i="11"/>
  <c r="C64" i="11"/>
  <c r="B64" i="11"/>
  <c r="F63" i="11"/>
  <c r="C63" i="11"/>
  <c r="B63" i="11"/>
  <c r="F62" i="11"/>
  <c r="C62" i="11"/>
  <c r="B62" i="11"/>
  <c r="F61" i="11"/>
  <c r="C61" i="11"/>
  <c r="B61" i="11"/>
  <c r="F60" i="11"/>
  <c r="C60" i="11"/>
  <c r="B60" i="11"/>
  <c r="F59" i="11"/>
  <c r="C59" i="11"/>
  <c r="B59" i="11"/>
  <c r="F58" i="11"/>
  <c r="C58" i="11"/>
  <c r="B58" i="11"/>
  <c r="F57" i="11"/>
  <c r="C57" i="11"/>
  <c r="B57" i="11"/>
  <c r="F56" i="11"/>
  <c r="C56" i="11"/>
  <c r="B56" i="11"/>
  <c r="F53" i="11"/>
  <c r="C53" i="11"/>
  <c r="B53" i="11"/>
  <c r="F52" i="11"/>
  <c r="C52" i="11"/>
  <c r="B52" i="11"/>
  <c r="F51" i="11"/>
  <c r="C51" i="11"/>
  <c r="B51" i="11"/>
  <c r="F50" i="11"/>
  <c r="C50" i="11"/>
  <c r="B50" i="11"/>
  <c r="F49" i="11"/>
  <c r="C49" i="11"/>
  <c r="B49" i="11"/>
  <c r="F48" i="11"/>
  <c r="C48" i="11"/>
  <c r="B48" i="11"/>
  <c r="F47" i="11"/>
  <c r="C47" i="11"/>
  <c r="B47" i="11"/>
  <c r="F45" i="11"/>
  <c r="C45" i="11"/>
  <c r="B45" i="11"/>
  <c r="F43" i="11"/>
  <c r="C43" i="11"/>
  <c r="B43" i="11"/>
  <c r="F42" i="11"/>
  <c r="C42" i="11"/>
  <c r="B42" i="11"/>
  <c r="F41" i="11"/>
  <c r="C41" i="11"/>
  <c r="B41" i="11"/>
  <c r="F40" i="11"/>
  <c r="C40" i="11"/>
  <c r="B40" i="11"/>
  <c r="F39" i="11"/>
  <c r="C39" i="11"/>
  <c r="B39" i="11"/>
  <c r="F38" i="11"/>
  <c r="C38" i="11"/>
  <c r="B38" i="11"/>
  <c r="F37" i="11"/>
  <c r="C37" i="11"/>
  <c r="B37" i="11"/>
  <c r="F36" i="11"/>
  <c r="C36" i="11"/>
  <c r="B36" i="11"/>
  <c r="F35" i="11"/>
  <c r="C35" i="11"/>
  <c r="B35" i="11"/>
  <c r="F33" i="11"/>
  <c r="C33" i="11"/>
  <c r="F32" i="11"/>
  <c r="C32" i="11"/>
  <c r="B32" i="11"/>
  <c r="F31" i="11"/>
  <c r="C31" i="11"/>
  <c r="B31" i="11"/>
  <c r="F30" i="11"/>
  <c r="C30" i="11"/>
  <c r="B30" i="11"/>
  <c r="F29" i="11"/>
  <c r="C29" i="11"/>
  <c r="B29" i="11"/>
  <c r="F28" i="11"/>
  <c r="C28" i="11"/>
  <c r="B28" i="11"/>
  <c r="F27" i="11"/>
  <c r="C27" i="11"/>
  <c r="B27" i="11"/>
  <c r="F26" i="11"/>
  <c r="C26" i="11"/>
  <c r="B26" i="11"/>
  <c r="F25" i="11"/>
  <c r="C25" i="11"/>
  <c r="B25" i="11"/>
  <c r="F23" i="11"/>
  <c r="C23" i="11"/>
  <c r="B23" i="11"/>
  <c r="F22" i="11"/>
  <c r="C22" i="11"/>
  <c r="B22" i="11"/>
  <c r="F21" i="11"/>
  <c r="C21" i="11"/>
  <c r="B21" i="11"/>
  <c r="F20" i="11"/>
  <c r="C20" i="11"/>
  <c r="B20" i="11"/>
  <c r="F19" i="11"/>
  <c r="C19" i="11"/>
  <c r="B19" i="11"/>
  <c r="F18" i="11"/>
  <c r="C18" i="11"/>
  <c r="B18" i="11"/>
  <c r="F17" i="11"/>
  <c r="C17" i="11"/>
  <c r="B17" i="11"/>
  <c r="F16" i="11"/>
  <c r="C16" i="11"/>
  <c r="B16" i="11"/>
  <c r="F15" i="11"/>
  <c r="C15" i="11"/>
  <c r="B15" i="11"/>
  <c r="F13" i="11"/>
  <c r="C13" i="11"/>
  <c r="B13" i="11"/>
  <c r="F12" i="11"/>
  <c r="C12" i="11"/>
  <c r="B12" i="11"/>
  <c r="F11" i="11"/>
  <c r="C11" i="11"/>
  <c r="B11" i="11"/>
  <c r="F10" i="11"/>
  <c r="C10" i="11"/>
  <c r="B10" i="11"/>
  <c r="F9" i="11"/>
  <c r="C9" i="11"/>
  <c r="B9" i="11"/>
  <c r="F8" i="11"/>
  <c r="C8" i="11"/>
  <c r="B8" i="11"/>
  <c r="F7" i="11"/>
  <c r="B7" i="11"/>
  <c r="F6" i="11"/>
  <c r="C6" i="11"/>
  <c r="B6" i="11"/>
  <c r="F5" i="11"/>
  <c r="C5" i="11"/>
  <c r="B5" i="11"/>
  <c r="G9" i="18" l="1"/>
  <c r="G11" i="18" s="1"/>
  <c r="D8" i="17" s="1"/>
  <c r="G10" i="19"/>
  <c r="G11" i="19" s="1"/>
  <c r="D9" i="17" s="1"/>
  <c r="G9" i="3"/>
  <c r="G11" i="3" s="1"/>
  <c r="D3" i="17" s="1"/>
  <c r="G9" i="10"/>
  <c r="G11" i="10" s="1"/>
  <c r="D14" i="17" s="1"/>
  <c r="G9" i="7"/>
  <c r="G11" i="7" s="1"/>
  <c r="D6" i="17" s="1"/>
  <c r="G9" i="21"/>
  <c r="G11" i="21" s="1"/>
  <c r="D11" i="17" s="1"/>
  <c r="G9" i="2"/>
  <c r="G11" i="2" s="1"/>
  <c r="D2" i="17" s="1"/>
  <c r="G9" i="20"/>
  <c r="G11" i="20" s="1"/>
  <c r="D10" i="17" s="1"/>
  <c r="G9" i="6"/>
  <c r="G11" i="6" s="1"/>
  <c r="D5" i="17" s="1"/>
  <c r="G9" i="13"/>
  <c r="G11" i="13" s="1"/>
  <c r="D7" i="17" s="1"/>
  <c r="G11" i="12"/>
  <c r="D12" i="17" s="1"/>
  <c r="G10" i="22"/>
  <c r="G11" i="22" s="1"/>
  <c r="D13" i="17" s="1"/>
  <c r="G9" i="4"/>
  <c r="G10" i="4"/>
  <c r="F818" i="11"/>
  <c r="F817" i="11" s="1"/>
  <c r="D54" i="23"/>
  <c r="F34" i="11"/>
  <c r="F24" i="11"/>
  <c r="F14" i="11"/>
  <c r="F4" i="11"/>
  <c r="F44" i="11"/>
  <c r="D6" i="23" s="1"/>
  <c r="F774" i="11"/>
  <c r="F626" i="11"/>
  <c r="F579" i="11" s="1"/>
  <c r="D43" i="23" s="1"/>
  <c r="F439" i="11"/>
  <c r="F450" i="11"/>
  <c r="F461" i="11"/>
  <c r="F476" i="11"/>
  <c r="F465" i="11"/>
  <c r="F296" i="11"/>
  <c r="D28" i="23" s="1"/>
  <c r="F55" i="11"/>
  <c r="D9" i="23" s="1"/>
  <c r="F66" i="11"/>
  <c r="D10" i="23" s="1"/>
  <c r="F565" i="11"/>
  <c r="F416" i="11"/>
  <c r="D36" i="23" s="1"/>
  <c r="F101" i="11"/>
  <c r="F110" i="11"/>
  <c r="F128" i="11"/>
  <c r="D22" i="23" s="1"/>
  <c r="F537" i="11"/>
  <c r="F488" i="11"/>
  <c r="F666" i="11"/>
  <c r="F761" i="11"/>
  <c r="F119" i="11"/>
  <c r="F339" i="11"/>
  <c r="D31" i="23" s="1"/>
  <c r="F367" i="11"/>
  <c r="D32" i="23" s="1"/>
  <c r="F512" i="11"/>
  <c r="F801" i="11"/>
  <c r="F688" i="11"/>
  <c r="F706" i="11"/>
  <c r="F765" i="11"/>
  <c r="F674" i="11"/>
  <c r="F736" i="11"/>
  <c r="F493" i="11"/>
  <c r="F662" i="11"/>
  <c r="F806" i="11"/>
  <c r="D48" i="23" s="1"/>
  <c r="F309" i="11"/>
  <c r="D29" i="23" s="1"/>
  <c r="F327" i="11"/>
  <c r="D30" i="23" s="1"/>
  <c r="F420" i="11"/>
  <c r="D41" i="23" s="1"/>
  <c r="F544" i="11"/>
  <c r="F692" i="11"/>
  <c r="F716" i="11"/>
  <c r="F405" i="11"/>
  <c r="D35" i="23" s="1"/>
  <c r="F530" i="11"/>
  <c r="F669" i="11"/>
  <c r="F755" i="11"/>
  <c r="F794" i="11"/>
  <c r="D53" i="23" l="1"/>
  <c r="D55" i="23" s="1"/>
  <c r="D63" i="23" s="1"/>
  <c r="G11" i="4"/>
  <c r="D4" i="17" s="1"/>
  <c r="D15" i="17" s="1"/>
  <c r="D38" i="23"/>
  <c r="D61" i="23" s="1"/>
  <c r="G7" i="11"/>
  <c r="H8" i="17" s="1"/>
  <c r="F438" i="11"/>
  <c r="F54" i="11"/>
  <c r="G2" i="11" s="1"/>
  <c r="H3" i="17" s="1"/>
  <c r="F764" i="11"/>
  <c r="D46" i="23" s="1"/>
  <c r="F661" i="11"/>
  <c r="D44" i="23" s="1"/>
  <c r="F3" i="11"/>
  <c r="F100" i="11"/>
  <c r="F487" i="11"/>
  <c r="F793" i="11"/>
  <c r="D47" i="23" s="1"/>
  <c r="F673" i="11"/>
  <c r="D45" i="23" s="1"/>
  <c r="F140" i="11"/>
  <c r="G5" i="11" s="1"/>
  <c r="H6" i="17" s="1"/>
  <c r="F99" i="11" l="1"/>
  <c r="G4" i="11" s="1"/>
  <c r="H5" i="17" s="1"/>
  <c r="D21" i="23"/>
  <c r="D24" i="23" s="1"/>
  <c r="D60" i="23" s="1"/>
  <c r="F2" i="11"/>
  <c r="G1" i="11" s="1"/>
  <c r="H2" i="17" s="1"/>
  <c r="D5" i="23"/>
  <c r="D14" i="23" s="1"/>
  <c r="F427" i="11"/>
  <c r="F419" i="11" l="1"/>
  <c r="G6" i="11" s="1"/>
  <c r="H7" i="17" s="1"/>
  <c r="D42" i="23"/>
  <c r="D50" i="23" s="1"/>
  <c r="D62" i="23" s="1"/>
  <c r="G3" i="11"/>
  <c r="H4" i="17" s="1"/>
  <c r="D18" i="23"/>
  <c r="D59" i="23" s="1"/>
  <c r="D58" i="23"/>
  <c r="H9" i="17" l="1"/>
  <c r="H11" i="17" s="1"/>
  <c r="G8" i="11"/>
  <c r="G9" i="11" s="1"/>
  <c r="D65" i="23"/>
  <c r="H10" i="17" l="1"/>
  <c r="H12" i="17" s="1"/>
  <c r="H13" i="17" s="1"/>
  <c r="H14" i="17" s="1"/>
  <c r="G10" i="11"/>
  <c r="G11" i="11" s="1"/>
  <c r="D70" i="23"/>
  <c r="D68" i="23"/>
  <c r="D72" i="23" l="1"/>
</calcChain>
</file>

<file path=xl/sharedStrings.xml><?xml version="1.0" encoding="utf-8"?>
<sst xmlns="http://schemas.openxmlformats.org/spreadsheetml/2006/main" count="21740" uniqueCount="1278">
  <si>
    <t>UNION  TEMPORAL ITALCO (  CONTRATO 8603461 )</t>
  </si>
  <si>
    <r>
      <t>ESTIMACION DEL COSTO DE LA ORDEN DE SERVICIO DE MANTENIMIENTO (</t>
    </r>
    <r>
      <rPr>
        <b/>
        <i/>
        <sz val="12"/>
        <color theme="1"/>
        <rFont val="Calibri"/>
        <family val="2"/>
        <scheme val="minor"/>
      </rPr>
      <t>COSM</t>
    </r>
    <r>
      <rPr>
        <b/>
        <sz val="12"/>
        <color theme="1"/>
        <rFont val="Calibri"/>
        <family val="2"/>
        <scheme val="minor"/>
      </rPr>
      <t>)</t>
    </r>
  </si>
  <si>
    <t>5.1 CMODPU:</t>
  </si>
  <si>
    <t>5.2 CMODN y CMODJ:</t>
  </si>
  <si>
    <t>5.2.1</t>
  </si>
  <si>
    <t>TIE (Tarifa Integral por Especialidad) - Jornada 60 horas semanales (horario diurno, dominical y festivo)</t>
  </si>
  <si>
    <t>5.2.2</t>
  </si>
  <si>
    <t>TIE (Tarifa Integral por Especialidad) - Cobertura 24 Horas por día (horario diurno, nocturno, dominical y festivo)</t>
  </si>
  <si>
    <t>5.2.3</t>
  </si>
  <si>
    <t>TIE (Tarifa Integral por Especialidad) - trabajo con traje HF - Jornada 60 horas semanales (horario diurno, dominical y festivo)</t>
  </si>
  <si>
    <t>5.2.4</t>
  </si>
  <si>
    <t>TIE (Tarifa Integral por Especialidad) - trabajo con traje HF - Cobertura 24 Horas por día (horario diurno, nocturno, dominical y festivo)</t>
  </si>
  <si>
    <t>5.1 CMODPU + 5.2 CMODN Y CMODJ</t>
  </si>
  <si>
    <t>5.3 CFCIN:</t>
  </si>
  <si>
    <t>FCIN:</t>
  </si>
  <si>
    <t xml:space="preserve">5.3 CFCIN = FCIN * Sum [ CMODPU + CMODN + CMODJ ] </t>
  </si>
  <si>
    <t>5.4 CMOIPU:</t>
  </si>
  <si>
    <t>5.4.1</t>
  </si>
  <si>
    <t>Mano de obra indirecta Nacional</t>
  </si>
  <si>
    <t>5.4.2</t>
  </si>
  <si>
    <t>Mano de obra indirecta Extranjera</t>
  </si>
  <si>
    <t>5.5 CHE:</t>
  </si>
  <si>
    <t>5.5.1</t>
  </si>
  <si>
    <t>Izaje, transporte y manipulación de cargas</t>
  </si>
  <si>
    <t>5.5.2</t>
  </si>
  <si>
    <t>Elevación de personas</t>
  </si>
  <si>
    <t>5.5.3</t>
  </si>
  <si>
    <t>Equipos para manejo a granel de materiales y/o residuos sólidos y líquidos</t>
  </si>
  <si>
    <t>5.5.4</t>
  </si>
  <si>
    <t>Equipos para lavado con agua alta presión</t>
  </si>
  <si>
    <t>5.5.5</t>
  </si>
  <si>
    <t>Equipos portátiles</t>
  </si>
  <si>
    <t>5.5.6</t>
  </si>
  <si>
    <t>Herramientas</t>
  </si>
  <si>
    <t>5.5.7</t>
  </si>
  <si>
    <t>Equipo aire Respirable / Elementos HSE</t>
  </si>
  <si>
    <t>5.5.8</t>
  </si>
  <si>
    <t>Contenedores y facilidades para campamentos</t>
  </si>
  <si>
    <t>5.5.9</t>
  </si>
  <si>
    <t>Transporte de personas</t>
  </si>
  <si>
    <t>5.5.10</t>
  </si>
  <si>
    <t>Herramientas Informáticas</t>
  </si>
  <si>
    <t>5.6 COS:</t>
  </si>
  <si>
    <t>5.6.1</t>
  </si>
  <si>
    <t>Instalación y/o retiro de andamios</t>
  </si>
  <si>
    <t>5.6.2</t>
  </si>
  <si>
    <t>Equipo estático</t>
  </si>
  <si>
    <t>5.6.3</t>
  </si>
  <si>
    <t>Catalizadores, químicos, adsorbentes, cerámicos y lechos de filtración</t>
  </si>
  <si>
    <t>5.6.4</t>
  </si>
  <si>
    <t>Concretos refractarios - aislantes - ladrillos</t>
  </si>
  <si>
    <t>5.6.5</t>
  </si>
  <si>
    <t>Civil y Metalmecánico</t>
  </si>
  <si>
    <t>5.6.6</t>
  </si>
  <si>
    <t>Pinturas y recubrimientos</t>
  </si>
  <si>
    <t>5.6.7</t>
  </si>
  <si>
    <t>Servicios de limpieza y manejo de residuos</t>
  </si>
  <si>
    <t>5.6.8</t>
  </si>
  <si>
    <t>Mantenimiento transformadores de potencia</t>
  </si>
  <si>
    <t>5.8 CTS:</t>
  </si>
  <si>
    <t>5.8.1</t>
  </si>
  <si>
    <t>Tecnologías a Ofertar</t>
  </si>
  <si>
    <t>5.8.2</t>
  </si>
  <si>
    <t>Tecnologías (Nuevas)</t>
  </si>
  <si>
    <t>5. COSM:</t>
  </si>
  <si>
    <t>5.3 CFCIN</t>
  </si>
  <si>
    <t>5. 8 CTS:</t>
  </si>
  <si>
    <t>CMODPU + CMODN + CMODJ + CFCIN + CMOIPU + CHE + COS + CTS</t>
  </si>
  <si>
    <t>Administracion %</t>
  </si>
  <si>
    <t>Vlr. Administración</t>
  </si>
  <si>
    <t>Utilidad %</t>
  </si>
  <si>
    <t>Vlr. Utilidad</t>
  </si>
  <si>
    <t>COSM:</t>
  </si>
  <si>
    <t>COD. TAR.</t>
  </si>
  <si>
    <t>DESCRIPCION TARIFA</t>
  </si>
  <si>
    <t>UNIDAD</t>
  </si>
  <si>
    <t>VLR. UND.</t>
  </si>
  <si>
    <t>CANTIDAD</t>
  </si>
  <si>
    <t>VLR. TOTAL</t>
  </si>
  <si>
    <t>MOD X PU (TIN)</t>
  </si>
  <si>
    <t>5.1</t>
  </si>
  <si>
    <t>MANO DE OBRA (MO) DIRECTA A PAGAR POR PRECIO UNITARIO</t>
  </si>
  <si>
    <t>MOD X NORMA o JE (TIE)</t>
  </si>
  <si>
    <t>5.1.1</t>
  </si>
  <si>
    <t>Mano de obra directa nacional (TIN - Tarifa integral por nivel)</t>
  </si>
  <si>
    <t>FCIN (30%)</t>
  </si>
  <si>
    <t>5.1.1.1</t>
  </si>
  <si>
    <t>Jornada 48 horas semanales (horario diurno, sin dominical ni festivo)</t>
  </si>
  <si>
    <t>MO IND X PU</t>
  </si>
  <si>
    <t>5.1.1.1.1</t>
  </si>
  <si>
    <t>HERRAMIENTAS Y EQUIPOS</t>
  </si>
  <si>
    <t>5.1.1.1.2</t>
  </si>
  <si>
    <t>OBRAS Y SERVICIOS</t>
  </si>
  <si>
    <t>5.1.1.1.3</t>
  </si>
  <si>
    <t>SERV ESP TECNOLOGIA</t>
  </si>
  <si>
    <t>5.1.1.1.4</t>
  </si>
  <si>
    <t>SUB-TOTAL</t>
  </si>
  <si>
    <t>5.1.1.1.5</t>
  </si>
  <si>
    <t>ADM (11%)</t>
  </si>
  <si>
    <t>5.1.1.1.6</t>
  </si>
  <si>
    <t>UTILIDAD (5%)</t>
  </si>
  <si>
    <t>5.1.1.1.7</t>
  </si>
  <si>
    <t>TOTAL</t>
  </si>
  <si>
    <t>5.1.1.1.8</t>
  </si>
  <si>
    <t>5.1.1.1.9</t>
  </si>
  <si>
    <t>5.1.1.2</t>
  </si>
  <si>
    <t>Jornada 60 horas semanales (horario diurno, dominical y festivo)</t>
  </si>
  <si>
    <t>5.1.1.2.1</t>
  </si>
  <si>
    <t>5.1.1.2.2</t>
  </si>
  <si>
    <t>5.1.1.2.3</t>
  </si>
  <si>
    <t>5.1.1.2.4</t>
  </si>
  <si>
    <t>5.1.1.2.5</t>
  </si>
  <si>
    <t>5.1.1.2.6</t>
  </si>
  <si>
    <t>5.1.1.2.7</t>
  </si>
  <si>
    <t>5.1.1.2.8</t>
  </si>
  <si>
    <t>5.1.1.2.9</t>
  </si>
  <si>
    <t>5.1.1.3</t>
  </si>
  <si>
    <t>Jornada 60 horas semanales (horario diurno, nocturno, dominical y festivo)</t>
  </si>
  <si>
    <t>5.1.1.3.1</t>
  </si>
  <si>
    <t>5.1.1.3.2</t>
  </si>
  <si>
    <t>5.1.1.3.3</t>
  </si>
  <si>
    <t>5.1.1.3.4</t>
  </si>
  <si>
    <t>5.1.1.3.5</t>
  </si>
  <si>
    <t>5.1.1.3.6</t>
  </si>
  <si>
    <t>5.1.1.3.7</t>
  </si>
  <si>
    <t>5.1.1.3.8</t>
  </si>
  <si>
    <t>5.1.1.3.9</t>
  </si>
  <si>
    <t>5.1.1.4</t>
  </si>
  <si>
    <t>Cobertura 24 Horas por día de lunes a domingo (incluye diurno, nocturno, dominical y festivo)</t>
  </si>
  <si>
    <t>5.1.1.4.1</t>
  </si>
  <si>
    <t>5.1.1.4.2</t>
  </si>
  <si>
    <t>5.1.1.4.3</t>
  </si>
  <si>
    <t>5.1.1.4.4</t>
  </si>
  <si>
    <t>5.1.1.4.5</t>
  </si>
  <si>
    <t>5.1.1.4.6</t>
  </si>
  <si>
    <t>5.1.1.4.7</t>
  </si>
  <si>
    <t>5.1.1.4.8</t>
  </si>
  <si>
    <t>5.1.1.4.9</t>
  </si>
  <si>
    <t>5.1.2</t>
  </si>
  <si>
    <t>Mano de obra directa extranjera</t>
  </si>
  <si>
    <t>5.1.2.1</t>
  </si>
  <si>
    <t>5.1.2.2</t>
  </si>
  <si>
    <t>Mechanical Foreman</t>
  </si>
  <si>
    <t>DÍA</t>
  </si>
  <si>
    <t>5.1.2.3</t>
  </si>
  <si>
    <t>5.1.2.4</t>
  </si>
  <si>
    <t>5.1.2.5</t>
  </si>
  <si>
    <t>5.1.2.6</t>
  </si>
  <si>
    <t>5.1.2.7</t>
  </si>
  <si>
    <t>5.1.2.8</t>
  </si>
  <si>
    <t>5.1.2.9</t>
  </si>
  <si>
    <t>5.2</t>
  </si>
  <si>
    <t>MANO DE OBRA (MO) DIRECTA A PAGAR POR NORMA DE LABOR Y/O JUICIO DE EXPERTO</t>
  </si>
  <si>
    <t>5.2.1.1</t>
  </si>
  <si>
    <t>5.2.1.2</t>
  </si>
  <si>
    <t>5.2.1.3</t>
  </si>
  <si>
    <t>5.2.1.4</t>
  </si>
  <si>
    <t>5.2.1.5</t>
  </si>
  <si>
    <t>5.2.1.6</t>
  </si>
  <si>
    <t>5.2.1.7</t>
  </si>
  <si>
    <t>5.2.1.8</t>
  </si>
  <si>
    <t>5.2.1.9</t>
  </si>
  <si>
    <t>5.2.1.10</t>
  </si>
  <si>
    <t>5.2.2.1</t>
  </si>
  <si>
    <t>5.2.2.2</t>
  </si>
  <si>
    <t>5.2.2.3</t>
  </si>
  <si>
    <t>5.2.2.4</t>
  </si>
  <si>
    <t>5.2.2.5</t>
  </si>
  <si>
    <t>5.2.2.6</t>
  </si>
  <si>
    <t>5.2.2.7</t>
  </si>
  <si>
    <t>5.2.2.8</t>
  </si>
  <si>
    <t>5.2.2.9</t>
  </si>
  <si>
    <t>5.2.2.10</t>
  </si>
  <si>
    <t>5.2.3.1</t>
  </si>
  <si>
    <t>Tarifa Integral por Especialidad Metalistería</t>
  </si>
  <si>
    <t>HH</t>
  </si>
  <si>
    <t>5.2.3.2</t>
  </si>
  <si>
    <t>Tarifa Integral por Especialidad Soldadura</t>
  </si>
  <si>
    <t>5.2.3.3</t>
  </si>
  <si>
    <t>Tarifa Integral por Especialidad Mecánica</t>
  </si>
  <si>
    <t>5.2.3.4</t>
  </si>
  <si>
    <t>Tarifa Integral por Especialidad Electricidad</t>
  </si>
  <si>
    <t>5.2.3.5</t>
  </si>
  <si>
    <t>Tarifa Integral por Especialidad Instrumentista</t>
  </si>
  <si>
    <t>5.2.3.6</t>
  </si>
  <si>
    <t>Tarifa Integral por Especialidad Refractarista</t>
  </si>
  <si>
    <t>5.2.3.7</t>
  </si>
  <si>
    <t>Tarifa Integral por Especialidad limpieza de equipos</t>
  </si>
  <si>
    <t>5.2.3.8</t>
  </si>
  <si>
    <t>Tarifa Integral por Especialidad Aislamiento y Obra civil</t>
  </si>
  <si>
    <t>5.2.3.9</t>
  </si>
  <si>
    <t>Tarifa Integral por Especialidad Pintura</t>
  </si>
  <si>
    <t>5.2.3.10</t>
  </si>
  <si>
    <t>Tarifa Integral por Especialidad Andamios</t>
  </si>
  <si>
    <t>5.2.4.1</t>
  </si>
  <si>
    <t>5.2.4.2</t>
  </si>
  <si>
    <t>5.2.4.3</t>
  </si>
  <si>
    <t>5.2.4.4</t>
  </si>
  <si>
    <t>5.2.4.5</t>
  </si>
  <si>
    <t>5.2.4.6</t>
  </si>
  <si>
    <t>5.2.4.7</t>
  </si>
  <si>
    <t>5.2.4.8</t>
  </si>
  <si>
    <t>5.2.4.9</t>
  </si>
  <si>
    <t>5.2.4.10</t>
  </si>
  <si>
    <t>5.4</t>
  </si>
  <si>
    <t>MANO DE OBRA INDIRECTA A PAGAR POR PRECIO UNITARIO</t>
  </si>
  <si>
    <t>5.4.1.1</t>
  </si>
  <si>
    <t>Jornada 48 horas semanales (horario diurno, sin dominical ni festivos)</t>
  </si>
  <si>
    <t>5.4.1.1.1</t>
  </si>
  <si>
    <t>5.4.1.1.2</t>
  </si>
  <si>
    <t>5.4.1.1.3</t>
  </si>
  <si>
    <t>5.4.1.1.4</t>
  </si>
  <si>
    <t>5.4.1.1.5</t>
  </si>
  <si>
    <t>5.4.1.1.6</t>
  </si>
  <si>
    <t>5.4.1.1.7</t>
  </si>
  <si>
    <t>5.4.1.1.8</t>
  </si>
  <si>
    <t>5.4.1.2</t>
  </si>
  <si>
    <t>Cobertura 10 horas por día de lunes a domingo (horario diurno, nocturno, dominical y festivo)</t>
  </si>
  <si>
    <t>5.4.1.2.1</t>
  </si>
  <si>
    <t>5.4.1.2.2</t>
  </si>
  <si>
    <t>5.4.1.2.3</t>
  </si>
  <si>
    <t>5.4.1.2.4</t>
  </si>
  <si>
    <t>5.4.1.2.5</t>
  </si>
  <si>
    <t>5.4.1.2.6</t>
  </si>
  <si>
    <t>5.4.1.2.7</t>
  </si>
  <si>
    <t>5.4.1.2.8</t>
  </si>
  <si>
    <t>5.4.1.3</t>
  </si>
  <si>
    <t>Cobertura 24 Horas por día de lunes a domingo (horario diurno, nocturno, dominical y festivo)</t>
  </si>
  <si>
    <t>5.4.1.3.1</t>
  </si>
  <si>
    <t>5.4.1.3.2</t>
  </si>
  <si>
    <t>5.4.1.3.3</t>
  </si>
  <si>
    <t>5.4.1.3.4</t>
  </si>
  <si>
    <t>5.4.1.3.5</t>
  </si>
  <si>
    <t>5.4.1.3.6</t>
  </si>
  <si>
    <t>5.4.1.3.7</t>
  </si>
  <si>
    <t>5.4.1.3.8</t>
  </si>
  <si>
    <t>5.4.2.1</t>
  </si>
  <si>
    <t>5.4.2.2</t>
  </si>
  <si>
    <t>5.4.2.3</t>
  </si>
  <si>
    <t>5.4.2.4</t>
  </si>
  <si>
    <t>5.4.2.5</t>
  </si>
  <si>
    <t>5.4.2.6</t>
  </si>
  <si>
    <t>5.4.2.7</t>
  </si>
  <si>
    <t>5.4.2.8</t>
  </si>
  <si>
    <t>5.4.2.9</t>
  </si>
  <si>
    <t>5.4.2.10</t>
  </si>
  <si>
    <t>5.4.2.11</t>
  </si>
  <si>
    <t>5.5</t>
  </si>
  <si>
    <t>ELEMENTOS, HERRAMIENTAS Y EQUIPOS TRANSVERSALES</t>
  </si>
  <si>
    <t>5.5.1.1</t>
  </si>
  <si>
    <t>Grúa 15 Ton (10 H)</t>
  </si>
  <si>
    <t>5.5.1.2</t>
  </si>
  <si>
    <t>Grúa 20 Ton (10 H)</t>
  </si>
  <si>
    <t>5.5.1.3</t>
  </si>
  <si>
    <t>Grúa 40 Ton (10 H)</t>
  </si>
  <si>
    <t>5.5.1.4</t>
  </si>
  <si>
    <t>Grúa 80 Ton (10 H)</t>
  </si>
  <si>
    <t>5.5.1.5</t>
  </si>
  <si>
    <t>Grúa 120 Ton (10 H)</t>
  </si>
  <si>
    <t>5.5.1.6</t>
  </si>
  <si>
    <t>Grúa 150 Ton (10 H)</t>
  </si>
  <si>
    <t>5.5.1.7</t>
  </si>
  <si>
    <t>Grúa 275 Ton (10 H)</t>
  </si>
  <si>
    <t>5.5.1.8</t>
  </si>
  <si>
    <t>Grúa 400 Ton (10 H)</t>
  </si>
  <si>
    <t>5.5.1.9</t>
  </si>
  <si>
    <t>Grúa 500 Ton (10 H)</t>
  </si>
  <si>
    <t>5.5.1.10</t>
  </si>
  <si>
    <t>Grúa 600 Ton (10 H)</t>
  </si>
  <si>
    <t>5.5.1.11</t>
  </si>
  <si>
    <t>Grúa 700 Ton (10 H)</t>
  </si>
  <si>
    <t>5.5.1.12</t>
  </si>
  <si>
    <t>Grúa 800 Ton (10 H)</t>
  </si>
  <si>
    <t>5.5.1.13</t>
  </si>
  <si>
    <t>Grúa 15 Ton (24 H)</t>
  </si>
  <si>
    <t>5.5.1.14</t>
  </si>
  <si>
    <t>Grúa 20 Ton  (24 H)</t>
  </si>
  <si>
    <t>5.5.1.15</t>
  </si>
  <si>
    <t>Grúa 40 Ton (24 H)</t>
  </si>
  <si>
    <t>5.5.1.16</t>
  </si>
  <si>
    <t>Grúa 80 Ton (24 H)</t>
  </si>
  <si>
    <t>5.5.1.17</t>
  </si>
  <si>
    <t>Grúa 120 Ton (24 H)</t>
  </si>
  <si>
    <t>5.5.1.18</t>
  </si>
  <si>
    <t>Grúa 150 Ton (24 H)</t>
  </si>
  <si>
    <t>5.5.1.19</t>
  </si>
  <si>
    <t>Grúa 275 Ton (24 H)</t>
  </si>
  <si>
    <t>5.5.1.20</t>
  </si>
  <si>
    <t>Grúa 400 Ton (24 H)</t>
  </si>
  <si>
    <t>5.5.1.21</t>
  </si>
  <si>
    <t>Grúa 500 Ton (24 H)</t>
  </si>
  <si>
    <t>5.5.1.22</t>
  </si>
  <si>
    <t>Grúa 600 Ton (24 H)</t>
  </si>
  <si>
    <t>5.5.1.23</t>
  </si>
  <si>
    <t>Grúa 700 Ton (24 H)</t>
  </si>
  <si>
    <t>5.5.1.24</t>
  </si>
  <si>
    <t>Grúa 800 Ton (24 H)</t>
  </si>
  <si>
    <t>5.5.1.25</t>
  </si>
  <si>
    <t>Montacargas 3 Ton (10 H)</t>
  </si>
  <si>
    <t>5.5.1.26</t>
  </si>
  <si>
    <t>Montacargas 10 Ton (10 H)</t>
  </si>
  <si>
    <t>5.5.1.27</t>
  </si>
  <si>
    <t>Manipulador Telescópico 5 Ton (Telehandler) (10 H)</t>
  </si>
  <si>
    <t>5.5.1.28</t>
  </si>
  <si>
    <t>Camión-grúa de 10 Ton (10 H)</t>
  </si>
  <si>
    <t>5.5.1.29</t>
  </si>
  <si>
    <t>Tracto camión con cama-alta  de capacidad mayor o igual a 30 ton.  (10 H)</t>
  </si>
  <si>
    <t>5.5.1.30</t>
  </si>
  <si>
    <t>Tracto camión con cama-baja  de capacidad mayor o igual a 30 ton.  (10 H)</t>
  </si>
  <si>
    <t>5.5.1.31</t>
  </si>
  <si>
    <t>Montacargas 3 Ton (24 H)</t>
  </si>
  <si>
    <t>5.5.1.32</t>
  </si>
  <si>
    <t>Montacargas 10 Ton  (24 H)</t>
  </si>
  <si>
    <t>5.5.1.33</t>
  </si>
  <si>
    <t>Cargador Telescópico 5 Ton (Telehandler)  (24 H)</t>
  </si>
  <si>
    <t>5.5.1.34</t>
  </si>
  <si>
    <t>Camión-grúa de 10 Ton  (24 H)</t>
  </si>
  <si>
    <t>5.5.1.35</t>
  </si>
  <si>
    <t>Tracto camión con cama-alta  de capacidad mayor o igual a 30 ton.  (24 H)</t>
  </si>
  <si>
    <t>5.5.1.36</t>
  </si>
  <si>
    <t>Tracto camión con cama-baja  de capacidad mayor o igual a 30 ton.  (24 H)</t>
  </si>
  <si>
    <t>5.5.1.37</t>
  </si>
  <si>
    <t>Camión 300 de estacas removibles (10 H)</t>
  </si>
  <si>
    <t>5.5.1.38</t>
  </si>
  <si>
    <t>Camión 300 de estacas removibles (24 H)</t>
  </si>
  <si>
    <t>5.5.1.39</t>
  </si>
  <si>
    <t>Camión winche (10 H)</t>
  </si>
  <si>
    <t>5.5.1.40</t>
  </si>
  <si>
    <t>Camión 600  (10 H)</t>
  </si>
  <si>
    <t>5.5.1.41</t>
  </si>
  <si>
    <t>Camión winche (24 H)</t>
  </si>
  <si>
    <t>5.5.1.42</t>
  </si>
  <si>
    <t>Camión 600  (24 H)</t>
  </si>
  <si>
    <t>5.5.1.43</t>
  </si>
  <si>
    <t>Movilización y desmovilización Grúas capacidad de 120 hasta 300 ton</t>
  </si>
  <si>
    <t>UN</t>
  </si>
  <si>
    <t>5.5.1.44</t>
  </si>
  <si>
    <t>Movilización y desmovilización Grúas capacidad mayor a 300 ton</t>
  </si>
  <si>
    <t>5.5.1.45</t>
  </si>
  <si>
    <t>Ascensor capacidad 1 Ton o 10 personas, alturas ≤ 40 metros (24 Hrs)</t>
  </si>
  <si>
    <t>5.5.1.46</t>
  </si>
  <si>
    <t>Ascensor capacidad 1 Ton o 10 personas, alturas &gt; 40 metros (24 Hrs)</t>
  </si>
  <si>
    <t>5.5.1.47</t>
  </si>
  <si>
    <t>Camiones Grupo “B” con conductor (10 Horas) entre 1 y 5 Ton.</t>
  </si>
  <si>
    <t>MES</t>
  </si>
  <si>
    <t>5.5.1.48</t>
  </si>
  <si>
    <t>Camiones Grupo “B” con conductor (24 Horas) entre 1 y 5 Ton.</t>
  </si>
  <si>
    <t>5.5.1.49</t>
  </si>
  <si>
    <t>Camiones Grupo “C” con conductor (10 Horas) mayor de 5 Ton.</t>
  </si>
  <si>
    <t>5.5.1.50</t>
  </si>
  <si>
    <t>Camiones Grupo “C” con conductor (24 Horas) mayor de 5 Ton.</t>
  </si>
  <si>
    <t>5.5.1.51</t>
  </si>
  <si>
    <t xml:space="preserve">Grúas 15 TON Tarifas Dia de Gruas Diurno 10 Horas </t>
  </si>
  <si>
    <t>DIA</t>
  </si>
  <si>
    <t>5.5.1.52</t>
  </si>
  <si>
    <t xml:space="preserve">Grúas 20 TON Tarifas Dia de Gruas Diurno 10 Horas </t>
  </si>
  <si>
    <t>5.5.1.53</t>
  </si>
  <si>
    <t xml:space="preserve">Grúas 40 TON Tarifas Dia de Gruas Diurno 10 Horas </t>
  </si>
  <si>
    <t>5.5.1.54</t>
  </si>
  <si>
    <t xml:space="preserve">Grúas 80 TON Tarifas Dia de Gruas Diurno 10 Horas </t>
  </si>
  <si>
    <t>5.5.1.55</t>
  </si>
  <si>
    <t xml:space="preserve">Grúas 120 TON Tarifas Dia de Gruas Diurno 10 Horas </t>
  </si>
  <si>
    <t>5.5.1.56</t>
  </si>
  <si>
    <t xml:space="preserve">Grúas 150 TON Tarifas Dia de Gruas Diurno 10 Horas </t>
  </si>
  <si>
    <t>5.5.1.57</t>
  </si>
  <si>
    <t xml:space="preserve">Grúas 275 TON Tarifas Dia de Gruas Diurno 10 Horas </t>
  </si>
  <si>
    <t>5.5.1.58</t>
  </si>
  <si>
    <t xml:space="preserve">Grúas 400 TON Tarifas Dia de Gruas Diurno 10 Horas </t>
  </si>
  <si>
    <t>5.5.1.59</t>
  </si>
  <si>
    <t xml:space="preserve">Grúas 500 TON Tarifas Dia de Gruas Diurno 10 Horas </t>
  </si>
  <si>
    <t>5.5.1.60</t>
  </si>
  <si>
    <t xml:space="preserve">Grúas 600 TON Tarifas Dia de Gruas Diurno 10 Horas </t>
  </si>
  <si>
    <t>5.5.1.61</t>
  </si>
  <si>
    <t xml:space="preserve">Grúas 700 TON Tarifas Dia de Gruas Diurno 10 Horas </t>
  </si>
  <si>
    <t>5.5.1.62</t>
  </si>
  <si>
    <t xml:space="preserve">Grúas 800 TON Tarifas Dia de Gruas Diurno 10 Horas </t>
  </si>
  <si>
    <t>5.5.1.63</t>
  </si>
  <si>
    <t xml:space="preserve">Grúas 15 TON Tarifas Dia de Gruas Nocturno 10 Horas </t>
  </si>
  <si>
    <t>5.5.1.64</t>
  </si>
  <si>
    <t xml:space="preserve">Grúas 20 TON Tarifas Dia de Gruas Nocturno 10 Horas </t>
  </si>
  <si>
    <t>5.5.1.65</t>
  </si>
  <si>
    <t xml:space="preserve">Grúas 40 TON Tarifas Dia de Gruas Nocturno 10 Horas </t>
  </si>
  <si>
    <t>5.5.1.66</t>
  </si>
  <si>
    <t xml:space="preserve">Grúas 80 TON Tarifas Dia de Gruas Nocturno 10 Horas </t>
  </si>
  <si>
    <t>5.5.1.67</t>
  </si>
  <si>
    <t xml:space="preserve">Grúas 120 TON Tarifas Dia de Gruas Nocturno 10 Horas </t>
  </si>
  <si>
    <t>5.5.1.68</t>
  </si>
  <si>
    <t xml:space="preserve">Grúas 150 TON Tarifas Dia de Gruas Nocturno 10 Horas </t>
  </si>
  <si>
    <t>5.5.1.69</t>
  </si>
  <si>
    <t xml:space="preserve">Grúas 275 TON Tarifas Dia de Gruas Nocturno 10 Horas </t>
  </si>
  <si>
    <t>5.5.1.70</t>
  </si>
  <si>
    <t xml:space="preserve">Grúas 400 TON Tarifas Dia de Gruas Nocturno 10 Horas </t>
  </si>
  <si>
    <t>5.5.1.71</t>
  </si>
  <si>
    <t xml:space="preserve">Grúas 500 TON Tarifas Dia de Gruas Nocturno 10 Horas </t>
  </si>
  <si>
    <t>5.5.1.72</t>
  </si>
  <si>
    <t xml:space="preserve">Grúas 600 TON Tarifas Dia de Gruas Nocturno 10 Horas </t>
  </si>
  <si>
    <t>5.5.1.73</t>
  </si>
  <si>
    <t xml:space="preserve">Grúas 700 TON Tarifas Dia de Gruas Nocturno 10 Horas </t>
  </si>
  <si>
    <t>5.5.1.74</t>
  </si>
  <si>
    <t xml:space="preserve">Grúas 800 TON Tarifas Dia de Gruas Nocturno 10 Horas </t>
  </si>
  <si>
    <t>5.5.1.75</t>
  </si>
  <si>
    <t>Grúas 15 TON Tarifas Dia Grua 24 Horas</t>
  </si>
  <si>
    <t>5.5.1.76</t>
  </si>
  <si>
    <t>Grúas 20 TON Tarifas Dia Grua 24 Horas</t>
  </si>
  <si>
    <t>5.5.1.77</t>
  </si>
  <si>
    <t>Grúas 40 TON Tarifas Dia Grua 24 Horas</t>
  </si>
  <si>
    <t>5.5.1.78</t>
  </si>
  <si>
    <t>Grúas 80 TON Tarifas Dia Grua 24 Horas</t>
  </si>
  <si>
    <t>5.5.1.79</t>
  </si>
  <si>
    <t>Grúas 120 TON Tarifas Dia Grua 24 Horas</t>
  </si>
  <si>
    <t>5.5.1.80</t>
  </si>
  <si>
    <t>Grúas 150 TON Tarifas Dia Grua 24 Horas</t>
  </si>
  <si>
    <t>5.5.1.81</t>
  </si>
  <si>
    <t>Grúas 275 TON Tarifas Dia Grua 24 Horas</t>
  </si>
  <si>
    <t>5.5.1.82</t>
  </si>
  <si>
    <t>Grúas 400 TON Tarifas Dia Grua 24 Horas</t>
  </si>
  <si>
    <t>5.5.1.83</t>
  </si>
  <si>
    <t>Grúas 500 TON Tarifas Dia Grua 24 Horas</t>
  </si>
  <si>
    <t>5.5.1.84</t>
  </si>
  <si>
    <t>Grúas 600 TON Tarifas Dia Grua 24 Horas</t>
  </si>
  <si>
    <t>5.5.1.85</t>
  </si>
  <si>
    <t>Grúas 700 TON Tarifas Dia Grua 24 Horas</t>
  </si>
  <si>
    <t>5.5.1.86</t>
  </si>
  <si>
    <t>Grúas 800 TON Tarifas Dia Grua 24 Horas</t>
  </si>
  <si>
    <t>5.5.1.87</t>
  </si>
  <si>
    <t xml:space="preserve">Grúas 15 TON Tarifas Semana de Gruas Diurno 10 Horas </t>
  </si>
  <si>
    <t>5.5.1.88</t>
  </si>
  <si>
    <t xml:space="preserve">Grúas 20 TON Tarifas Semana de Gruas Diurno 10 Horas </t>
  </si>
  <si>
    <t>5.5.1.89</t>
  </si>
  <si>
    <t xml:space="preserve">Grúas 40 TON Tarifas Semana de Gruas Diurno 10 Horas </t>
  </si>
  <si>
    <t>5.5.1.90</t>
  </si>
  <si>
    <t xml:space="preserve">Grúas 80 TON Tarifas Semana de Gruas Diurno 10 Horas </t>
  </si>
  <si>
    <t>5.5.1.91</t>
  </si>
  <si>
    <t xml:space="preserve">Grúas 120 TON Tarifas Semana de Gruas Diurno 10 Horas </t>
  </si>
  <si>
    <t>5.5.1.92</t>
  </si>
  <si>
    <t xml:space="preserve">Grúas 150 TON Tarifas Semana de Gruas Diurno 10 Horas </t>
  </si>
  <si>
    <t>5.5.1.93</t>
  </si>
  <si>
    <t xml:space="preserve">Grúas 275 TON Tarifas Semana de Gruas Diurno 10 Horas </t>
  </si>
  <si>
    <t>5.5.1.94</t>
  </si>
  <si>
    <t xml:space="preserve">Grúas 400 TON Tarifas Semana de Gruas Diurno 10 Horas </t>
  </si>
  <si>
    <t>5.5.1.95</t>
  </si>
  <si>
    <t xml:space="preserve">Grúas 500 TON Tarifas Semana de Gruas Diurno 10 Horas </t>
  </si>
  <si>
    <t>5.5.1.96</t>
  </si>
  <si>
    <t xml:space="preserve">Grúas 600 TON Tarifas Semana de Gruas Diurno 10 Horas </t>
  </si>
  <si>
    <t>5.5.1.97</t>
  </si>
  <si>
    <t xml:space="preserve">Grúas 700 TON Tarifas Semana de Gruas Diurno 10 Horas </t>
  </si>
  <si>
    <t>5.5.1.98</t>
  </si>
  <si>
    <t xml:space="preserve">Grúas 800 TON Tarifas Semana de Gruas Diurno 10 Horas </t>
  </si>
  <si>
    <t>5.5.1.99</t>
  </si>
  <si>
    <t xml:space="preserve">Grúas 15 TON Tarifas Semanal Gruas Nocturno 10 Horas </t>
  </si>
  <si>
    <t>5.5.1.100</t>
  </si>
  <si>
    <t xml:space="preserve">Grúas 20 TON Tarifas Semanal Gruas Nocturno 10 Horas </t>
  </si>
  <si>
    <t>5.5.1.101</t>
  </si>
  <si>
    <t xml:space="preserve">Grúas 40 TON Tarifas Semanal Gruas Nocturno 10 Horas </t>
  </si>
  <si>
    <t>5.5.1.102</t>
  </si>
  <si>
    <t xml:space="preserve">Grúas 80 TON Tarifas Semanal Gruas Nocturno 10 Horas </t>
  </si>
  <si>
    <t>5.5.1.103</t>
  </si>
  <si>
    <t xml:space="preserve">Grúas 120 TON Tarifas Semanal Gruas Nocturno 10 Horas </t>
  </si>
  <si>
    <t>5.5.1.104</t>
  </si>
  <si>
    <t xml:space="preserve">Grúas 150 TON Tarifas Semanal Gruas Nocturno 10 Horas </t>
  </si>
  <si>
    <t>5.5.1.105</t>
  </si>
  <si>
    <t xml:space="preserve">Grúas 275 TON Tarifas Semanal Gruas Nocturno 10 Horas </t>
  </si>
  <si>
    <t>5.5.1.106</t>
  </si>
  <si>
    <t xml:space="preserve">Grúas 400 TON Tarifas Semanal Gruas Nocturno 10 Horas </t>
  </si>
  <si>
    <t>5.5.1.107</t>
  </si>
  <si>
    <t xml:space="preserve">Grúas 500 TON Tarifas Semanal Gruas Nocturno 10 Horas </t>
  </si>
  <si>
    <t>5.5.1.108</t>
  </si>
  <si>
    <t xml:space="preserve">Grúas 600 TON Tarifas Semanal Gruas Nocturno 10 Horas </t>
  </si>
  <si>
    <t>5.5.1.109</t>
  </si>
  <si>
    <t xml:space="preserve">Grúas 700 TON Tarifas Semanal Gruas Nocturno 10 Horas </t>
  </si>
  <si>
    <t>5.5.1.110</t>
  </si>
  <si>
    <t xml:space="preserve">Grúas 800 TON Tarifas Semanal Gruas Nocturno 10 Horas </t>
  </si>
  <si>
    <t>5.5.1.111</t>
  </si>
  <si>
    <t>Grúas 15 TON Tarifas Semana Grua 24 Horas</t>
  </si>
  <si>
    <t>5.5.1.112</t>
  </si>
  <si>
    <t>Grúas 20 TON Tarifas Semana Grua 24 Horas</t>
  </si>
  <si>
    <t>5.5.1.113</t>
  </si>
  <si>
    <t>Grúas 40 TON Tarifas Semana Grua 24 Horas</t>
  </si>
  <si>
    <t>5.5.1.114</t>
  </si>
  <si>
    <t>Grúas 80 TON Tarifas Semana Grua 24 Horas</t>
  </si>
  <si>
    <t>5.5.1.115</t>
  </si>
  <si>
    <t>Grúas 120 TON Tarifas Semana Grua 24 Horas</t>
  </si>
  <si>
    <t>5.5.1.116</t>
  </si>
  <si>
    <t>Grúas 150 TON Tarifas Semana Grua 24 Horas</t>
  </si>
  <si>
    <t>5.5.1.117</t>
  </si>
  <si>
    <t>Grúas 275 TON Tarifas Semana Grua 24 Horas</t>
  </si>
  <si>
    <t>5.5.1.118</t>
  </si>
  <si>
    <t>Grúas 400 TON Tarifas Semana Grua 24 Horas</t>
  </si>
  <si>
    <t>5.5.1.119</t>
  </si>
  <si>
    <t>Grúas 500 TON Tarifas Semana Grua 24 Horas</t>
  </si>
  <si>
    <t>5.5.1.120</t>
  </si>
  <si>
    <t>Grúas 600 TON Tarifas Semana Grua 24 Horas</t>
  </si>
  <si>
    <t>5.5.1.121</t>
  </si>
  <si>
    <t>Grúas 700 TON Tarifas Semana Grua 24 Horas</t>
  </si>
  <si>
    <t>5.5.1.122</t>
  </si>
  <si>
    <t>Grúas 800 TON Tarifas Semana Grua 24 Horas</t>
  </si>
  <si>
    <t>5.5.1.123</t>
  </si>
  <si>
    <t>Movilización y desmovilización Grúas 120 TON 0-220 km</t>
  </si>
  <si>
    <t>5.5.1.124</t>
  </si>
  <si>
    <t>Movilización y desmovilización Grúas 150 TON 0-220 km</t>
  </si>
  <si>
    <t>5.5.1.125</t>
  </si>
  <si>
    <t>Movilización y desmovilización Grúas 275 TON 0-220 km</t>
  </si>
  <si>
    <t>5.5.1.126</t>
  </si>
  <si>
    <t>Movilización y desmovilización Grúas 400 TON 0-220 km</t>
  </si>
  <si>
    <t>5.5.1.127</t>
  </si>
  <si>
    <t>Movilización y desmovilización Grúas 500 TON 0-220 km</t>
  </si>
  <si>
    <t>5.5.1.128</t>
  </si>
  <si>
    <t>Movilización y desmovilización Grúas 600 TON 0-220 km</t>
  </si>
  <si>
    <t>5.5.1.129</t>
  </si>
  <si>
    <t>Movilización y desmovilización Grúas 700 TON 0-220 km</t>
  </si>
  <si>
    <t>5.5.1.130</t>
  </si>
  <si>
    <t>Movilización y desmovilización Grúas 800 TON 0-220 km</t>
  </si>
  <si>
    <t>5.5.1.131</t>
  </si>
  <si>
    <t>Movilización y desmovilización Grúas 120 TON 221-400 km</t>
  </si>
  <si>
    <t>5.5.1.132</t>
  </si>
  <si>
    <t>Movilización y desmovilización Grúas 150 TON 221-400 km</t>
  </si>
  <si>
    <t>5.5.1.133</t>
  </si>
  <si>
    <t>Movilización y desmovilización Grúas 275 TON 221-400 km</t>
  </si>
  <si>
    <t>5.5.1.134</t>
  </si>
  <si>
    <t>Movilización y desmovilización Grúas 400 TON 221-400 km</t>
  </si>
  <si>
    <t>5.5.1.135</t>
  </si>
  <si>
    <t>Movilización y desmovilización Grúas 500 TON 221-400 km</t>
  </si>
  <si>
    <t>5.5.1.136</t>
  </si>
  <si>
    <t>Movilización y desmovilización Grúas 600 TON 221-400 km</t>
  </si>
  <si>
    <t>5.5.1.137</t>
  </si>
  <si>
    <t>Movilización y desmovilización Grúas 700 TON 221-400 km</t>
  </si>
  <si>
    <t>5.5.1.138</t>
  </si>
  <si>
    <t>Movilización y desmovilización Grúas 800 TON 221-400 km</t>
  </si>
  <si>
    <t>5.5.1.139</t>
  </si>
  <si>
    <t>Movilización y desmovilización Grúas 120 TON 401-700 km</t>
  </si>
  <si>
    <t>5.5.1.140</t>
  </si>
  <si>
    <t>Movilización y desmovilización Grúas 150 TON 401-700 km</t>
  </si>
  <si>
    <t>5.5.1.141</t>
  </si>
  <si>
    <t>Movilización y desmovilización Grúas 275 TON 401-700 km</t>
  </si>
  <si>
    <t>5.5.1.142</t>
  </si>
  <si>
    <t>Movilización y desmovilización Grúas 400 TON 401-700 km</t>
  </si>
  <si>
    <t>5.5.1.143</t>
  </si>
  <si>
    <t>Movilización y desmovilización Grúas 500 TON 401-700 km</t>
  </si>
  <si>
    <t>5.5.1.144</t>
  </si>
  <si>
    <t>Movilización y desmovilización Grúas 600 TON 401-700 km</t>
  </si>
  <si>
    <t>5.5.1.145</t>
  </si>
  <si>
    <t>Movilización y desmovilización Grúas 700 TON 401-700 km</t>
  </si>
  <si>
    <t>5.5.1.146</t>
  </si>
  <si>
    <t>Movilización y desmovilización Grúas 800 TON 401-700 km</t>
  </si>
  <si>
    <t>5.5.1.147</t>
  </si>
  <si>
    <t>Movilización y desmovilización Grúas 120 TON 701-1502 km</t>
  </si>
  <si>
    <t>5.5.1.148</t>
  </si>
  <si>
    <t>Movilización y desmovilización Grúas 150 TON 701-1502 km</t>
  </si>
  <si>
    <t>5.5.1.149</t>
  </si>
  <si>
    <t>Movilización y desmovilización Grúas 275 TON 701-1502 km</t>
  </si>
  <si>
    <t>5.5.1.150</t>
  </si>
  <si>
    <t>Movilización y desmovilización Grúas 400 TON 701-1502 km</t>
  </si>
  <si>
    <t>5.5.1.151</t>
  </si>
  <si>
    <t>Movilización y desmovilización Grúas 500 TON 701-1502 km</t>
  </si>
  <si>
    <t>5.5.1.152</t>
  </si>
  <si>
    <t>Movilización y desmovilización Grúas 600 TON 701-1502 km</t>
  </si>
  <si>
    <t>5.5.1.153</t>
  </si>
  <si>
    <t>Movilización y desmovilización Grúas700 TON 701-1502 km</t>
  </si>
  <si>
    <t>5.5.1.154</t>
  </si>
  <si>
    <t>Movilización y desmovilización Grúas 800 TON 701-1502 km</t>
  </si>
  <si>
    <t>5.5.2.1</t>
  </si>
  <si>
    <t>5.5.2.2</t>
  </si>
  <si>
    <t>5.5.2.3</t>
  </si>
  <si>
    <t>5.5.2.4</t>
  </si>
  <si>
    <t>5.5.2.5</t>
  </si>
  <si>
    <t>5.5.2.6</t>
  </si>
  <si>
    <t>5.5.2.7</t>
  </si>
  <si>
    <t>5.5.2.8</t>
  </si>
  <si>
    <t>5.5.2.9</t>
  </si>
  <si>
    <t>5.5.2.10</t>
  </si>
  <si>
    <t>5.5.2.11</t>
  </si>
  <si>
    <t>5.5.2.12</t>
  </si>
  <si>
    <t>5.5.3.1</t>
  </si>
  <si>
    <t>5.5.3.2</t>
  </si>
  <si>
    <t>5.5.3.3</t>
  </si>
  <si>
    <t>5.5.3.4</t>
  </si>
  <si>
    <t>5.5.3.5</t>
  </si>
  <si>
    <t>5.5.3.6</t>
  </si>
  <si>
    <t>5.5.3.7</t>
  </si>
  <si>
    <t>5.5.3.8</t>
  </si>
  <si>
    <t>5.5.3.9</t>
  </si>
  <si>
    <t>5.5.3.10</t>
  </si>
  <si>
    <t>5.5.3.11</t>
  </si>
  <si>
    <t>5.5.3.12</t>
  </si>
  <si>
    <t>5.5.3.13</t>
  </si>
  <si>
    <t>5.5.3.14</t>
  </si>
  <si>
    <t>5.5.3.15</t>
  </si>
  <si>
    <t>5.5.3.16</t>
  </si>
  <si>
    <t>5.5.3.17</t>
  </si>
  <si>
    <t>5.5.4.1</t>
  </si>
  <si>
    <t>5.5.4.2</t>
  </si>
  <si>
    <t>5.5.4.3</t>
  </si>
  <si>
    <t>5.5.4.4</t>
  </si>
  <si>
    <t>5.5.4.5</t>
  </si>
  <si>
    <t>5.5.4.6</t>
  </si>
  <si>
    <t>5.5.4.7</t>
  </si>
  <si>
    <t>5.5.4.8</t>
  </si>
  <si>
    <t>5.5.4.9</t>
  </si>
  <si>
    <t>5.5.4.10</t>
  </si>
  <si>
    <t>5.5.4.11</t>
  </si>
  <si>
    <t>5.5.5.1</t>
  </si>
  <si>
    <t>5.5.5.2</t>
  </si>
  <si>
    <t>5.5.5.3</t>
  </si>
  <si>
    <t>5.5.5.4</t>
  </si>
  <si>
    <t>5.5.5.5</t>
  </si>
  <si>
    <t>5.5.5.6</t>
  </si>
  <si>
    <t>5.5.5.7</t>
  </si>
  <si>
    <t>5.5.5.8</t>
  </si>
  <si>
    <t>5.5.5.9</t>
  </si>
  <si>
    <t>5.5.5.10</t>
  </si>
  <si>
    <t>5.5.5.11</t>
  </si>
  <si>
    <t>5.5.5.12</t>
  </si>
  <si>
    <t>5.5.5.13</t>
  </si>
  <si>
    <t>5.5.5.14</t>
  </si>
  <si>
    <t>5.5.5.15</t>
  </si>
  <si>
    <t>5.5.5.16</t>
  </si>
  <si>
    <t>5.5.5.17</t>
  </si>
  <si>
    <t>5.5.5.18</t>
  </si>
  <si>
    <t>5.5.5.19</t>
  </si>
  <si>
    <t>5.5.5.20</t>
  </si>
  <si>
    <t>5.5.5.21</t>
  </si>
  <si>
    <t>5.5.5.22</t>
  </si>
  <si>
    <t>5.5.5.23</t>
  </si>
  <si>
    <t>5.5.5.24</t>
  </si>
  <si>
    <t>5.5.5.25</t>
  </si>
  <si>
    <t>5.5.5.26</t>
  </si>
  <si>
    <t>5.5.5.27</t>
  </si>
  <si>
    <t>5.5.6.1</t>
  </si>
  <si>
    <t>5.5.6.2</t>
  </si>
  <si>
    <t>5.5.6.3</t>
  </si>
  <si>
    <t>5.5.6.4</t>
  </si>
  <si>
    <t>5.5.6.5</t>
  </si>
  <si>
    <t>5.5.6.6</t>
  </si>
  <si>
    <t>5.5.6.7</t>
  </si>
  <si>
    <t>5.5.7.1</t>
  </si>
  <si>
    <t>Equipo aire Respirable grado D con operador para dos (2) personas (jornada 10 Horas diurnas)</t>
  </si>
  <si>
    <t>5.5.7.2</t>
  </si>
  <si>
    <t>Equipo aire Respirable grado D con operador para dos (2) personas (jornada 24 Horas) DÍA</t>
  </si>
  <si>
    <t>5.5.7.3</t>
  </si>
  <si>
    <t>Equipo aire Respirable grado D con operador para cuatro (4) personas (jornada 10 Horas diurnas)</t>
  </si>
  <si>
    <t>5.5.7.4</t>
  </si>
  <si>
    <t>Equipo aire Respirable grado D con operador para cuatro (4) personas (jornada 24 Horas) DÍA</t>
  </si>
  <si>
    <t>5.5.7.5</t>
  </si>
  <si>
    <t>Bragas inherentemente retardante al fuego (ignífuga)</t>
  </si>
  <si>
    <t>5.5.7.6</t>
  </si>
  <si>
    <t>Elemento de protección personal para manejo de HF - Chaquetas en PVC para protección tipo A y B</t>
  </si>
  <si>
    <t>5.5.7.7</t>
  </si>
  <si>
    <t>Elemento de protección personal para manejo de HF - Chaquetas con escafandra en PVC para protección tipo C</t>
  </si>
  <si>
    <t>5.5.7.8</t>
  </si>
  <si>
    <t>Elemento de protección personal para manejo de HF - Pantalón con tirantas en PVC para protección tipo A y B (UN)</t>
  </si>
  <si>
    <t>5.5.7.9</t>
  </si>
  <si>
    <t>Elemento de protección personal para manejo de HF - Capa, caperuza o capucha en PVC para protección tipo A y B</t>
  </si>
  <si>
    <t>5.5.7.10</t>
  </si>
  <si>
    <t>Kit de equipos para rescatistas</t>
  </si>
  <si>
    <t>5.5.7.11</t>
  </si>
  <si>
    <t>Servicio de casa de cambio Unidad Alquilación U-044</t>
  </si>
  <si>
    <t>5.5.7.12</t>
  </si>
  <si>
    <t>Servicio de casa de recuperación Unidad Alquilación U-044</t>
  </si>
  <si>
    <t>5.5.7.13</t>
  </si>
  <si>
    <t>Ambulancia con conductor y enfermera (jornada 10 Horas diurnas)</t>
  </si>
  <si>
    <t>5.5.7.14</t>
  </si>
  <si>
    <t>Ambulancia con conductor y enfermera (jornada 24 Horas)</t>
  </si>
  <si>
    <t>5.5.8.1</t>
  </si>
  <si>
    <t>Contenedor de 20 FT para oficina</t>
  </si>
  <si>
    <t>5.5.8.2</t>
  </si>
  <si>
    <t>Contenedor de 40 FT para oficina</t>
  </si>
  <si>
    <t>5.5.8.3</t>
  </si>
  <si>
    <t>Contenedor de 20FT para vestier, bodega, herramientas y/o almacén</t>
  </si>
  <si>
    <t>5.5.8.4</t>
  </si>
  <si>
    <t>Contenedor de 40FT para vestier, bodega, herramientas y/o almacén</t>
  </si>
  <si>
    <t>5.5.8.5</t>
  </si>
  <si>
    <t>Baño ecológico (24 Hrs)</t>
  </si>
  <si>
    <t>5.5.8.6</t>
  </si>
  <si>
    <t>Lavamanos portátiles  (24 Hrs)</t>
  </si>
  <si>
    <t>5.5.8.7</t>
  </si>
  <si>
    <t xml:space="preserve">Suministro y dotación de bodegas tipo Big Top de 15 a 18 ft top para almacenes o talleres temporales </t>
  </si>
  <si>
    <t>5.5.8.8</t>
  </si>
  <si>
    <t xml:space="preserve">Suministro y dotación de bodegas tipo Big top de 30 a 34 ft para almacenes o talleres temporales </t>
  </si>
  <si>
    <t>5.5.8.9</t>
  </si>
  <si>
    <t xml:space="preserve">Dotación de bodegas tipo BIG TOP de 15 a 18 ft para almacenes o talleres temporales suministradas por ECOPETROL </t>
  </si>
  <si>
    <t>5.5.8.10</t>
  </si>
  <si>
    <t xml:space="preserve">Dotación de bodegas tipo BIG TOP de 30 a 34 ft para almacenes o talleres temporales suministradas por ECOPETROL </t>
  </si>
  <si>
    <t>5.5.8.11</t>
  </si>
  <si>
    <t xml:space="preserve">Suministro y dotación de bodegas tipo Big top de 15 a 18 ft para toma de alimentos en comedores temporales </t>
  </si>
  <si>
    <t>5.5.8.12</t>
  </si>
  <si>
    <t xml:space="preserve">Suministro y dotación de bodegas tipo Big top de 30 a 34 ft para toma de alimentos en comedores temporales </t>
  </si>
  <si>
    <t>5.5.8.13</t>
  </si>
  <si>
    <t xml:space="preserve">Dotación de bodegas tipo Big top de 15 a 18 ft para comedores temporales suministradas por ECOPETROL </t>
  </si>
  <si>
    <t>5.5.8.14</t>
  </si>
  <si>
    <t xml:space="preserve">Dotación de bodegas tipo Big top de 30 a 34 ft para comedores temporales suministradas por ECOPETROL </t>
  </si>
  <si>
    <t>5.5.9.1</t>
  </si>
  <si>
    <t>5.5.9.2</t>
  </si>
  <si>
    <t>5.5.9.3</t>
  </si>
  <si>
    <t>5.5.9.4</t>
  </si>
  <si>
    <t>5.5.9.5</t>
  </si>
  <si>
    <t>5.5.9.6</t>
  </si>
  <si>
    <t>5.5.9.7</t>
  </si>
  <si>
    <t>5.5.9.8</t>
  </si>
  <si>
    <t>5.5.9.9</t>
  </si>
  <si>
    <t>5.5.9.10</t>
  </si>
  <si>
    <t>5.5.10.1</t>
  </si>
  <si>
    <t>5.5.10.2</t>
  </si>
  <si>
    <t>5.6</t>
  </si>
  <si>
    <t>OBRAS O SERVICIOS TÍPICOS</t>
  </si>
  <si>
    <t>5.6.1.1</t>
  </si>
  <si>
    <t>5.6.1.2</t>
  </si>
  <si>
    <t>5.6.1.3</t>
  </si>
  <si>
    <t>5.6.1.4</t>
  </si>
  <si>
    <t>5.6.1.5</t>
  </si>
  <si>
    <t>5.6.1.6</t>
  </si>
  <si>
    <t>5.6.2.1</t>
  </si>
  <si>
    <t>Decoquizado de hornos</t>
  </si>
  <si>
    <t>5.6.2.1.1</t>
  </si>
  <si>
    <t>Decoquizado mecánico mediante pigs horno 100-CDU-F-001</t>
  </si>
  <si>
    <t>5.6.2.1.2</t>
  </si>
  <si>
    <t>Decoquizado mecánico mediante pigs horno 100-CDU-F-002</t>
  </si>
  <si>
    <t>5.6.2.1.3</t>
  </si>
  <si>
    <t>Decoquizado mecánico mediante pigs horno 111-DCU-F-201/202</t>
  </si>
  <si>
    <t>5.6.2.1.4</t>
  </si>
  <si>
    <t>Decoquizado mecánico mediante pigs horno atmosférico PSF-301 U001</t>
  </si>
  <si>
    <t>5.6.2.1.5</t>
  </si>
  <si>
    <t>Decoquizado mecánico mediante pigs horno atmosférico PSF-1 U001</t>
  </si>
  <si>
    <t>5.6.2.1.6</t>
  </si>
  <si>
    <t>Decoquizado mecánico mediante pigs horno de vacío PSF-401 U001</t>
  </si>
  <si>
    <t>5.6.2.1.7</t>
  </si>
  <si>
    <t>Decoquizado mecánico mediante pigs horno de vacío PSF-402 U001</t>
  </si>
  <si>
    <t>5.6.2.1.8</t>
  </si>
  <si>
    <t>Decoquizado mecánico mediante pigs hornos . Tubería de diámetro menor o igual a 6"</t>
  </si>
  <si>
    <t>ML</t>
  </si>
  <si>
    <t>5.6.2.1.9</t>
  </si>
  <si>
    <t>Decoquizado mecánico mediante pigs hornos. Tubería de diámetro mayor a 6"</t>
  </si>
  <si>
    <t>5.6.2.2</t>
  </si>
  <si>
    <t>Mantenimiento correctivo en intercambiadores de calor</t>
  </si>
  <si>
    <t>5.6.2.2.1</t>
  </si>
  <si>
    <t>Re-entube haces de tubo intercambiadores con cabezal de espesor (e) ≤ 3 ½"</t>
  </si>
  <si>
    <t>5.6.2.2.1.1</t>
  </si>
  <si>
    <t>5.6.2.2.1.2</t>
  </si>
  <si>
    <t>5.6.2.2.1.3</t>
  </si>
  <si>
    <t>5.6.2.2.1.4</t>
  </si>
  <si>
    <t>5.6.2.2.1.5</t>
  </si>
  <si>
    <t>5.6.2.2.1.6</t>
  </si>
  <si>
    <t>5.6.2.2.1.7</t>
  </si>
  <si>
    <t>5.6.2.2.1.8</t>
  </si>
  <si>
    <t>5.6.2.2.1.9</t>
  </si>
  <si>
    <t>5.6.2.2.1.10</t>
  </si>
  <si>
    <t>5.6.2.2.2</t>
  </si>
  <si>
    <t>Re-entube haces de tubo intercambiadores con cabezal de espesor 3 ½” &lt; e ≤  6”</t>
  </si>
  <si>
    <t>5.6.2.2.2.1</t>
  </si>
  <si>
    <t>5.6.2.2.2.2</t>
  </si>
  <si>
    <t>5.6.2.2.2.3</t>
  </si>
  <si>
    <t>5.6.2.2.2.4</t>
  </si>
  <si>
    <t>5.6.2.2.2.5</t>
  </si>
  <si>
    <t>5.6.2.2.2.6</t>
  </si>
  <si>
    <t>5.6.2.2.2.7</t>
  </si>
  <si>
    <t>5.6.2.2.2.8</t>
  </si>
  <si>
    <t>5.6.2.2.2.9</t>
  </si>
  <si>
    <t>5.6.2.2.2.10</t>
  </si>
  <si>
    <t>5.6.2.2.3</t>
  </si>
  <si>
    <t>Re-expansión de haces de intercambiadores</t>
  </si>
  <si>
    <t>5.6.2.2.3.1</t>
  </si>
  <si>
    <t>Re-expandido tubos de haces con cabezal de espesor e ≤ 3 1/2”</t>
  </si>
  <si>
    <t>TUBO</t>
  </si>
  <si>
    <t>5.6.2.2.3.2</t>
  </si>
  <si>
    <t>Re-expandido tubos de haces con cabezal de espesor 3 ½” &lt; e ≤  6”.</t>
  </si>
  <si>
    <t>5.6.2.2.3.3</t>
  </si>
  <si>
    <t>Re-expandido tubos de haces con cabezal de espesor 6” &lt; e ≤ 11”</t>
  </si>
  <si>
    <t>5.6.2.2.4</t>
  </si>
  <si>
    <t>Limpieza mecánica de intercambiadores con Pig</t>
  </si>
  <si>
    <t>5.6.2.2.4.1</t>
  </si>
  <si>
    <t>Limpieza mecánica tubería de intercambiadores con PIG rango I &lt;= 50 Tubos</t>
  </si>
  <si>
    <t>5.6.2.2.4.2</t>
  </si>
  <si>
    <t>Limpieza mecánica tubería de intercambiadores con PIG rango 51&lt; I &lt;= 100 Tubos</t>
  </si>
  <si>
    <t>5.6.2.2.4.3</t>
  </si>
  <si>
    <t>Limpieza mecánica tubería de intercambiadores con PIG rango 101 &lt;  I &lt;= 200 Tubos</t>
  </si>
  <si>
    <t>5.6.2.2.4.4</t>
  </si>
  <si>
    <t>Limpieza mecánica tubería de intercambiadores con PIG rango 201&lt; I &lt;= 500 Tubos</t>
  </si>
  <si>
    <t>5.6.2.2.4.5</t>
  </si>
  <si>
    <t>Limpieza mecánica tubería de intercambiadores con PIG rango 501&lt; I &lt;= 900 Tubos</t>
  </si>
  <si>
    <t>5.6.2.2.4.6</t>
  </si>
  <si>
    <t>Limpieza mecánica tubería de intercambiadores con PIG rango 901&lt; I &lt;= 1200 Tubos</t>
  </si>
  <si>
    <t>5.6.2.2.4.7</t>
  </si>
  <si>
    <t>Limpieza mecánica tubería de intercambiadores con PIG rango1201&lt; I &lt;= 1700 Tubos</t>
  </si>
  <si>
    <t>5.6.2.2.4.8</t>
  </si>
  <si>
    <t>Limpieza mecánica tubería de intercambiadores con PIG rango 1701&lt; I &lt;= 2200 Tubos</t>
  </si>
  <si>
    <t>5.6.2.2.4.9</t>
  </si>
  <si>
    <t>Limpieza mecánica tubería de intercambiadores con PIG rango 2201&lt; I &lt;= 2700 Tubos</t>
  </si>
  <si>
    <t>5.6.2.2.4.10</t>
  </si>
  <si>
    <t>Limpieza mecánica tubería de intercambiadores con PIG rango  I &gt; 2700 Tubos</t>
  </si>
  <si>
    <t>5.6.2.2.5</t>
  </si>
  <si>
    <t>Re-entube haces de tubo intercambiadores con cabezal de espesor 6” &lt;  E ≤  11”</t>
  </si>
  <si>
    <t xml:space="preserve">5.6.2.2.5.1 </t>
  </si>
  <si>
    <t>Reentube haz de tubos con cabezales de espesor 6” &lt; e ≤  11” rango RH ≤ 50 Tubos</t>
  </si>
  <si>
    <t xml:space="preserve"> 5.6.2.2.5.2 </t>
  </si>
  <si>
    <t>Reentube haz de tubos con cabezales de espesor 6” &lt; e ≤  11” rango 50 &lt; RH ≤ 100 Tubos</t>
  </si>
  <si>
    <t xml:space="preserve"> 5.6.2.2.5.3</t>
  </si>
  <si>
    <t>Reentube haz de tubos con cabezales de espesor 6” &lt; e ≤  11” rango 100 &lt; RH ≤ 200 Tubos</t>
  </si>
  <si>
    <t xml:space="preserve"> 5.6.2.2.5.4</t>
  </si>
  <si>
    <t>Reentube haz de tubos con cabezales de espesor 6” &lt; e ≤  11” rango 200 &lt; RH ≤ 500 Tubos</t>
  </si>
  <si>
    <t xml:space="preserve"> 5.6.2.2.5.5</t>
  </si>
  <si>
    <t>Reentube haz de tubos con cabezales de espesor 6” &lt; e ≤  11” rango 500 &lt; RH ≤ 900 Tubos</t>
  </si>
  <si>
    <t xml:space="preserve"> 5.6.2.2.5.6</t>
  </si>
  <si>
    <t>Reentube haz de tubos con cabezales de espesor 6” &lt; e ≤  11” rango 900 &lt; RH ≤ 1200 Tubos</t>
  </si>
  <si>
    <t xml:space="preserve"> 5.6.2.2.5.7</t>
  </si>
  <si>
    <t>Reentube haz de tubos con cabezales de espesor 6” &lt; e ≤  11” rango 1200 &lt; RH ≤ 1700 Tubos</t>
  </si>
  <si>
    <t xml:space="preserve"> 5.6.2.2.5.8</t>
  </si>
  <si>
    <t>Reentube haz de tubos con cabezales de espesor 6” &lt; e ≤  11” rango 1700 &lt; RH ≤ 2200 Tubos</t>
  </si>
  <si>
    <t xml:space="preserve"> 5.6.2.2.5.9</t>
  </si>
  <si>
    <t>Reentube haz de tubos con cabezales de espesor 6” &lt; e ≤  11” rango 2200 &lt; RH ≤ 2700 Tubos</t>
  </si>
  <si>
    <t xml:space="preserve"> 5.6.2.2.5.10</t>
  </si>
  <si>
    <t>Reentube haz de tubos con cabezales de espesor 6” &lt; e ≤  11” rango RH &gt;2700 Tubos</t>
  </si>
  <si>
    <t>5.6.2.3</t>
  </si>
  <si>
    <t>Mantenimiento de válvulas</t>
  </si>
  <si>
    <t>5.6.2.3.1</t>
  </si>
  <si>
    <t>Mantenimiento de válvulas de seguridad PSV clase = 150/300/600/900/1500</t>
  </si>
  <si>
    <t>5.6.2.3.1.1</t>
  </si>
  <si>
    <t>5.6.2.3.1.2</t>
  </si>
  <si>
    <t>5.6.2.3.1.3</t>
  </si>
  <si>
    <t>5.6.2.3.1.4</t>
  </si>
  <si>
    <t>5.6.2.3.2</t>
  </si>
  <si>
    <t>Mantenimiento de válvulas de compuerta, globo y cheque</t>
  </si>
  <si>
    <t>5.6.2.3.2.1</t>
  </si>
  <si>
    <t>5.6.2.3.2.2</t>
  </si>
  <si>
    <t>5.6.2.3.2.3</t>
  </si>
  <si>
    <t>5.6.2.3.2.4</t>
  </si>
  <si>
    <t>5.6.2.3.2.5</t>
  </si>
  <si>
    <t>5.6.2.3.2.6</t>
  </si>
  <si>
    <t>5.6.2.3.2.7</t>
  </si>
  <si>
    <t>5.6.2.3.2.8</t>
  </si>
  <si>
    <t>5.6.2.3.2.9</t>
  </si>
  <si>
    <t>5.6.2.3.2.10</t>
  </si>
  <si>
    <t>5.6.2.3.2.11</t>
  </si>
  <si>
    <t>5.6.2.3.2.12</t>
  </si>
  <si>
    <t>5.6.2.3.2.13</t>
  </si>
  <si>
    <t>5.6.2.3.2.14</t>
  </si>
  <si>
    <t>5.6.2.3.2.15</t>
  </si>
  <si>
    <t>5.6.2.3.2.16</t>
  </si>
  <si>
    <t>5.6.2.3.2.17</t>
  </si>
  <si>
    <t>5.6.2.3.2.18</t>
  </si>
  <si>
    <t>5.6.2.3.3</t>
  </si>
  <si>
    <t>Pruebas hidrostáticas en válvulas de compuerta, globo, cheque, mariposa</t>
  </si>
  <si>
    <t>5.6.2.3.3.1</t>
  </si>
  <si>
    <t>5.6.2.3.3.2</t>
  </si>
  <si>
    <t>5.6.2.3.3.3</t>
  </si>
  <si>
    <t>5.6.2.3.3.4</t>
  </si>
  <si>
    <t>5.6.2.3.3.5</t>
  </si>
  <si>
    <t>5.6.2.3.3.6</t>
  </si>
  <si>
    <t>5.6.2.3.3.7</t>
  </si>
  <si>
    <t>5.6.2.3.3.8</t>
  </si>
  <si>
    <t>5.6.2.3.3.9</t>
  </si>
  <si>
    <t>5.6.2.3.3.10</t>
  </si>
  <si>
    <t>5.6.2.3.3.11</t>
  </si>
  <si>
    <t>5.6.2.3.3.12</t>
  </si>
  <si>
    <t>5.6.2.3.3.13</t>
  </si>
  <si>
    <t>5.6.2.3.3.14</t>
  </si>
  <si>
    <t>5.6.2.3.3.15</t>
  </si>
  <si>
    <t>5.6.2.3.3.16</t>
  </si>
  <si>
    <t>5.6.2.3.3.17</t>
  </si>
  <si>
    <t>5.6.2.4</t>
  </si>
  <si>
    <t>Mecanizado en sitio</t>
  </si>
  <si>
    <t>5.6.2.4.1</t>
  </si>
  <si>
    <t>5.6.2.4.2</t>
  </si>
  <si>
    <t>5.6.2.4.3</t>
  </si>
  <si>
    <t>5.6.2.4.4</t>
  </si>
  <si>
    <t>5.6.2.4.5</t>
  </si>
  <si>
    <t>5.6.2.4.6</t>
  </si>
  <si>
    <t>5.6.2.5</t>
  </si>
  <si>
    <t>Mecanizado / fabricación en taller</t>
  </si>
  <si>
    <t>5.6.2.5.1</t>
  </si>
  <si>
    <t>5.6.2.5.2</t>
  </si>
  <si>
    <t>5.6.2.5.3</t>
  </si>
  <si>
    <t>5.6.2.5.4</t>
  </si>
  <si>
    <t>5.6.2.5.5</t>
  </si>
  <si>
    <t>5.6.2.5.6</t>
  </si>
  <si>
    <t>5.6.2.6</t>
  </si>
  <si>
    <t>Servicios técnicos especiales</t>
  </si>
  <si>
    <t>5.6.2.6.1</t>
  </si>
  <si>
    <t>5.6.2.6.2</t>
  </si>
  <si>
    <t>5.6.2.6.3</t>
  </si>
  <si>
    <t>5.6.2.6.4</t>
  </si>
  <si>
    <t>5.6.2.6.5</t>
  </si>
  <si>
    <t>5.6.2.6.6</t>
  </si>
  <si>
    <t>5.6.2.6.7</t>
  </si>
  <si>
    <t>5.6.2.6.8</t>
  </si>
  <si>
    <t>5.6.2.6.9</t>
  </si>
  <si>
    <t>5.6.2.6.10</t>
  </si>
  <si>
    <t>5.6.2.6.11</t>
  </si>
  <si>
    <t>5.6.2.6.12</t>
  </si>
  <si>
    <t>5.6.2.6.13</t>
  </si>
  <si>
    <t>5.6.2.6.14</t>
  </si>
  <si>
    <t>5.6.2.6.15</t>
  </si>
  <si>
    <t>5.6.2.6.16</t>
  </si>
  <si>
    <t>5.6.2.6.17</t>
  </si>
  <si>
    <t>5.6.2.6.18</t>
  </si>
  <si>
    <t>5.6.2.6.19</t>
  </si>
  <si>
    <t>5.6.2.6.20</t>
  </si>
  <si>
    <t>5.6.2.7</t>
  </si>
  <si>
    <t>Ensayos no destructivos</t>
  </si>
  <si>
    <t>5.6.2.7.1</t>
  </si>
  <si>
    <t>5.6.2.7.2</t>
  </si>
  <si>
    <t>5.6.2.7.3</t>
  </si>
  <si>
    <t>5.6.2.7.4</t>
  </si>
  <si>
    <t>5.6.2.7.5</t>
  </si>
  <si>
    <t>5.6.2.7.6</t>
  </si>
  <si>
    <t>5.6.2.7.7</t>
  </si>
  <si>
    <t>5.6.2.7.8</t>
  </si>
  <si>
    <t>5.6.2.7.9</t>
  </si>
  <si>
    <t>5.6.2.7.10</t>
  </si>
  <si>
    <t>5.6.2.7.11</t>
  </si>
  <si>
    <t>5.6.2.7.12</t>
  </si>
  <si>
    <t>5.6.2.7.13</t>
  </si>
  <si>
    <t>5.6.3.1</t>
  </si>
  <si>
    <t>Descargue y cargue por el método manga</t>
  </si>
  <si>
    <t>5.6.3.1.1</t>
  </si>
  <si>
    <t>Descargue y cargue Lecho de Filtración bajo método manga para filtro F-2003 (U-002)</t>
  </si>
  <si>
    <t>5.6.3.1.2</t>
  </si>
  <si>
    <t>Descargue y cargue Lecho de Filtración bajo método manga para tambor D-10 (U-002)</t>
  </si>
  <si>
    <t>5.6.3.1.3</t>
  </si>
  <si>
    <t>Descargue y cargue Lecho de Filtración bajo método manga para tambor D-07 (U-002)</t>
  </si>
  <si>
    <t>5.6.3.1.4</t>
  </si>
  <si>
    <t>Descargue y cargue Lecho de Filtración bajo método manga para tambor D-11 (U-002)</t>
  </si>
  <si>
    <t>5.6.3.1.5</t>
  </si>
  <si>
    <t>Descargue y cargue bajo método manga para tambores D-502/504/505/506/507/508 (U-100)</t>
  </si>
  <si>
    <t>5.6.3.1.6</t>
  </si>
  <si>
    <t>Descargue y cargue bajo método manga para tambor DR-001A/B (U-106)</t>
  </si>
  <si>
    <t>5.6.3.1.7</t>
  </si>
  <si>
    <t>Descargue y cargue bajo método manga para tambor DR-002A/B (U-106)</t>
  </si>
  <si>
    <t>5.6.3.1.8</t>
  </si>
  <si>
    <t>Descargue y cargue bajo método manga para reactor R-002A/B (U-106)</t>
  </si>
  <si>
    <t>5.6.3.1.9</t>
  </si>
  <si>
    <t>Descargue y cargue bajo método manga para reactor R-001 (U-106)</t>
  </si>
  <si>
    <t>5.6.3.1.10</t>
  </si>
  <si>
    <t>Descargue y cargue bajo método manga  para tambor D-002 (U-110)</t>
  </si>
  <si>
    <t>5.6.3.1.11</t>
  </si>
  <si>
    <t>Cambio de químico / catalizador bajo método manga para tambor D-505 (U-111)</t>
  </si>
  <si>
    <t>5.6.3.1.12</t>
  </si>
  <si>
    <t>Descargue y cargue bajo método manga para tambor D-010 (U-115/116)</t>
  </si>
  <si>
    <t>5.6.3.1.13</t>
  </si>
  <si>
    <t>Descargue y cargue bajo método manga para tambor D-009 A/B (U-115/116)</t>
  </si>
  <si>
    <t>5.6.3.1.14</t>
  </si>
  <si>
    <t>Descargue y cargue bajo método manga para tambor D-008 (U-115/116)</t>
  </si>
  <si>
    <t>5.6.3.1.15</t>
  </si>
  <si>
    <t>Descargue y cargue bajo método manga para filtro FIL-102 (U-120/121)</t>
  </si>
  <si>
    <t>5.6.3.1.16</t>
  </si>
  <si>
    <t>Descargue y cargue bajo método manga para filtro FIL-203 (U-123/124)</t>
  </si>
  <si>
    <t>5.6.3.1.17</t>
  </si>
  <si>
    <t>Descargue y cargue bajo método manga para reactor R-101 (U-123/124)</t>
  </si>
  <si>
    <t>5.6.3.1.18</t>
  </si>
  <si>
    <t>Descargue y cargue bajo método manga para reactor R-201 (U-123/124)</t>
  </si>
  <si>
    <t>5.6.3.1.19</t>
  </si>
  <si>
    <t>Descargue y cargue bajo método manga</t>
  </si>
  <si>
    <t>PIE3</t>
  </si>
  <si>
    <t>5.6.3.1.20</t>
  </si>
  <si>
    <t>Descargue y cargue bajo método manga para reactor R-1152</t>
  </si>
  <si>
    <t>5.6.3.1.21</t>
  </si>
  <si>
    <t>Descargue y cargue bajo método manga para reactor R-1153</t>
  </si>
  <si>
    <t>5.6.3.1.22</t>
  </si>
  <si>
    <t>Descargue y cargue bajo método manga para reactor R-1101</t>
  </si>
  <si>
    <t>5.6.3.1.23</t>
  </si>
  <si>
    <t>Descargue y cargue bajo método manga para reactor R-1111 A</t>
  </si>
  <si>
    <t>5.6.3.1.24</t>
  </si>
  <si>
    <t>Descargue y cargue bajo método manga para reactor R-1111 B</t>
  </si>
  <si>
    <t>5.6.3.1.25</t>
  </si>
  <si>
    <t>Descargue y cargue bajo método manga para reactor R-1121</t>
  </si>
  <si>
    <t>5.6.3.1.26</t>
  </si>
  <si>
    <t>Descargue y cargue bajo método manga para reactor R-1301</t>
  </si>
  <si>
    <t>5.6.3.1.27</t>
  </si>
  <si>
    <t>Descargue y cargue bajo método manga para reactor R-1601</t>
  </si>
  <si>
    <t>5.6.3.1.28</t>
  </si>
  <si>
    <t>Descargue y cargue bajo método manga para reactor R-1701/1702/1703</t>
  </si>
  <si>
    <t>5.6.3.1.29</t>
  </si>
  <si>
    <t>Descargue y cargue bajo método manga para reactor R-2601A/B</t>
  </si>
  <si>
    <t>5.6.3.1.30</t>
  </si>
  <si>
    <t>Descargue y cargue bajo método manga para reactor R-2602</t>
  </si>
  <si>
    <t>5.6.3.1.31</t>
  </si>
  <si>
    <t>Descargue y cargue bajo método manga para reactor R-2603</t>
  </si>
  <si>
    <t>5.6.3.1.32</t>
  </si>
  <si>
    <t>Descargue y cargue bajo método manga para reactor R-2604</t>
  </si>
  <si>
    <t>5.6.3.1.33</t>
  </si>
  <si>
    <t>Descargue y cargue bajo método manga para reactor R-2880A/B/C</t>
  </si>
  <si>
    <t>5.6.3.1.34</t>
  </si>
  <si>
    <t>Descargue y cargue bajo método manga para reactor R-4361/4362/4363</t>
  </si>
  <si>
    <t>5.6.3.1.35</t>
  </si>
  <si>
    <t>Descargue y cargue bajo método manga para ABS-4301A/B</t>
  </si>
  <si>
    <t>5.6.3.1.36</t>
  </si>
  <si>
    <t>Descargue y cargue bajo método manga para reactor R-4651A/B</t>
  </si>
  <si>
    <t>5.6.3.1.37</t>
  </si>
  <si>
    <t>Descargue y cargue bajo método manga para reactor R-4652</t>
  </si>
  <si>
    <t>5.6.3.1.38</t>
  </si>
  <si>
    <t>Descargue y cargue bajo método manga para reactor R-4751</t>
  </si>
  <si>
    <t>5.6.3.1.39</t>
  </si>
  <si>
    <t>Descargue y cargue bajo método manga para reactor R-4752</t>
  </si>
  <si>
    <t>5.6.3.1.40</t>
  </si>
  <si>
    <t>Descargue y cargue bajo método manga para reactor R-4802/4803/4804</t>
  </si>
  <si>
    <t>5.6.3.1.41</t>
  </si>
  <si>
    <t>Descargue y cargue bajo método manga para reactor R-4821</t>
  </si>
  <si>
    <t>5.6.3.2</t>
  </si>
  <si>
    <t>Descargue y cargue por el método denso</t>
  </si>
  <si>
    <t>5.6.3.2.1</t>
  </si>
  <si>
    <t>Descargue y cargue por método denso para tambor PSA D-001A/F U-104</t>
  </si>
  <si>
    <t>5.6.3.2.2</t>
  </si>
  <si>
    <t xml:space="preserve">Descargue y cargue por método denso para tambor PSA U-115/116 </t>
  </si>
  <si>
    <t>5.6.3.2.3</t>
  </si>
  <si>
    <t>Descargue y cargue por método denso por el método DENSO</t>
  </si>
  <si>
    <t>5.6.3.3</t>
  </si>
  <si>
    <t>Descargue y cargue por método combinado (manga y denso)</t>
  </si>
  <si>
    <t>5.6.3.3.1</t>
  </si>
  <si>
    <t>Descargue y cargue bajo método manga y denso en reactor R-001 U-108 / U-109</t>
  </si>
  <si>
    <t>5.6.3.3.2</t>
  </si>
  <si>
    <t>Descargue y cargue bajo método manga y denso en reactor R-002 U-110</t>
  </si>
  <si>
    <t>5.6.3.3.3</t>
  </si>
  <si>
    <t>Descargue y cargue bajo método manga y denso en reactor R-001 U-110</t>
  </si>
  <si>
    <t>5.6.3.3.4</t>
  </si>
  <si>
    <t>Descargue y cargue bajo método manga y denso</t>
  </si>
  <si>
    <t>5.6.3.3.5</t>
  </si>
  <si>
    <t>Descargue y cargue bajo método manga y denso en reactor R-1305/1306/1307</t>
  </si>
  <si>
    <t>5.6.3.3.6</t>
  </si>
  <si>
    <t>Descargue y cargue bajo método manga y denso en reactor R-2651</t>
  </si>
  <si>
    <t>5.6.3.3.7</t>
  </si>
  <si>
    <t>Descargue y cargue bajo método manga y denso en reactor R-2653</t>
  </si>
  <si>
    <t>5.6.3.3.8</t>
  </si>
  <si>
    <t>Descargue y cargue bajo método manga y denso en reactor R-4701</t>
  </si>
  <si>
    <t>5.6.3.3.9</t>
  </si>
  <si>
    <t>Descargue y cargue bajo método manga y denso en reactor R-4702</t>
  </si>
  <si>
    <t>5.6.3.4</t>
  </si>
  <si>
    <t>Descargue y cargue método empaquetado</t>
  </si>
  <si>
    <t>5.6.3.4.1</t>
  </si>
  <si>
    <t>Descargue y cargue bajo método empaquetado en T-201 U-107</t>
  </si>
  <si>
    <t>5.6.3.4.2</t>
  </si>
  <si>
    <t>Descargue y cargue bajo método empaquetado en T-202 U-107</t>
  </si>
  <si>
    <t>5.6.3.4.3</t>
  </si>
  <si>
    <t>Descargue y cargue (Cambio) de Lechos por el método empaquetado</t>
  </si>
  <si>
    <t>5.6.3.5</t>
  </si>
  <si>
    <t>Descargue y cargue en tubería de hornos</t>
  </si>
  <si>
    <t>5.6.3.5.1</t>
  </si>
  <si>
    <t>Descargue y cargue bajo método denso (Unidense®) en horno reformador F-001 U-115 y U-116 de 1 a 10 tubos</t>
  </si>
  <si>
    <t>5.6.3.5.2</t>
  </si>
  <si>
    <t>Descargue y cargue bajo método denso (Unidense®) en horno reformador F-001 U-115 y U-116 de 11 a 46 tubos</t>
  </si>
  <si>
    <t>5.6.3.5.3</t>
  </si>
  <si>
    <t>Descargue y cargue bajo método denso (Unidense®) en horno reformador F-001 U-115 y U-116 de 46 a 92 tubos</t>
  </si>
  <si>
    <t>5.6.3.5.4</t>
  </si>
  <si>
    <t>Descargue y cargue bajo método denso (Unidense®) en horno reformador F-001 U-115 y U-116 de 92 a 136 tubos</t>
  </si>
  <si>
    <t>5.6.3.5.5</t>
  </si>
  <si>
    <t>Descargue y cargue bajo método denso (Unidense®) en horno reformador F-001 U-115 y U-116 de 136 a 184 Tubos</t>
  </si>
  <si>
    <t>5.6.3.5.6</t>
  </si>
  <si>
    <t>Descargue y cargue bajo método denso (Unidense®) en horno reformador</t>
  </si>
  <si>
    <t>5.6.3.5.7</t>
  </si>
  <si>
    <t>Descargue y cargue bajo método denso (Unidense®) en horno reformador H-1151</t>
  </si>
  <si>
    <t>5.6.3.5.8</t>
  </si>
  <si>
    <t>Descargue y cargue bajo método denso (Unidense®) en horno reformador H-4651</t>
  </si>
  <si>
    <t>5.6.3.6</t>
  </si>
  <si>
    <t>Descargue y cargue por el método manga para unidad de alquilación U-044</t>
  </si>
  <si>
    <t>5.6.3.6.1</t>
  </si>
  <si>
    <t>Des-cargue y cargue bajo método manga para reactor R-201 y R-202 (U-044)</t>
  </si>
  <si>
    <t>5.6.3.6.2</t>
  </si>
  <si>
    <t>Des-cargue y cargue bajo método manga para tambor D-03A/B y D-31A/B (U-044)</t>
  </si>
  <si>
    <t>5.6.3.6.3</t>
  </si>
  <si>
    <t>Des-cargue y cargue bajo método manga para tambor D-09A/B/C/D (U-044)</t>
  </si>
  <si>
    <t>5.6.3.6.4</t>
  </si>
  <si>
    <t>Des-cargue y cargue bajo método manga para tambor D-14A/B (U-044)</t>
  </si>
  <si>
    <t>5.6.3.6.5</t>
  </si>
  <si>
    <t>Des-cargue y cargue bajo método manga para tambor  D-11 / D-11A y D-15 (U-044)</t>
  </si>
  <si>
    <t>5.6.3.7</t>
  </si>
  <si>
    <t>Pasivado de superficies internas de equipos</t>
  </si>
  <si>
    <t>5.6.3.7.1</t>
  </si>
  <si>
    <t>Pasivado y protección superficie interna de reactor R001 Unidad U110</t>
  </si>
  <si>
    <t>5.6.3.7.2</t>
  </si>
  <si>
    <t>Pasivado y protección superficie interna de reactor R002 Unidad U110</t>
  </si>
  <si>
    <t>5.6.3.7.3</t>
  </si>
  <si>
    <t>Pasivado y protección superficie interna de tambor D002 Unidad U110</t>
  </si>
  <si>
    <t>5.6.3.7.4</t>
  </si>
  <si>
    <t>Pasivado y protección superficie interna de reactor R001 Unidad U108/109</t>
  </si>
  <si>
    <t>5.6.3.7.5</t>
  </si>
  <si>
    <t>Pasivado y protección superficie interna de reactor / torre / tambor</t>
  </si>
  <si>
    <t>M2</t>
  </si>
  <si>
    <t>5.6.4.1</t>
  </si>
  <si>
    <t>Aplicación  de concretos aislantes y refractarios en pisos, paredes y techo</t>
  </si>
  <si>
    <t>5.6.4.1.1</t>
  </si>
  <si>
    <t>5.6.4.1.2</t>
  </si>
  <si>
    <t>5.6.4.1.3</t>
  </si>
  <si>
    <t>5.6.4.2</t>
  </si>
  <si>
    <t xml:space="preserve">Reparación de ladrillos aislantes o refractarios en pisos, paredes y techo </t>
  </si>
  <si>
    <t>5.6.4.2.1</t>
  </si>
  <si>
    <t>5.6.4.2.2</t>
  </si>
  <si>
    <t>5.6.4.3</t>
  </si>
  <si>
    <t xml:space="preserve">Reparación de lana cerámica o módulos pyroblock de pared, pisos y techos </t>
  </si>
  <si>
    <t>5.6.4.3.1</t>
  </si>
  <si>
    <t>5.6.4.3.2</t>
  </si>
  <si>
    <t>5.6.4.3.3</t>
  </si>
  <si>
    <t>5.6.5.1</t>
  </si>
  <si>
    <t>Estructura de concreto</t>
  </si>
  <si>
    <t>5.6.5.1.1</t>
  </si>
  <si>
    <t>5.6.5.1.2</t>
  </si>
  <si>
    <t>5.6.5.1.3</t>
  </si>
  <si>
    <t>5.6.5.1.4</t>
  </si>
  <si>
    <t>5.6.5.1.5</t>
  </si>
  <si>
    <t>5.6.5.1.6</t>
  </si>
  <si>
    <t>5.6.5.1.7</t>
  </si>
  <si>
    <t>5.6.5.1.8</t>
  </si>
  <si>
    <t>5.6.5.1.9</t>
  </si>
  <si>
    <t>5.6.5.1.10</t>
  </si>
  <si>
    <t>5.6.5.1.11</t>
  </si>
  <si>
    <t>5.6.5.1.12</t>
  </si>
  <si>
    <t>5.6.5.1.13</t>
  </si>
  <si>
    <t>5.6.5.2</t>
  </si>
  <si>
    <t>Recubrimiento en fireproofing</t>
  </si>
  <si>
    <t>5.6.5.2.1</t>
  </si>
  <si>
    <t>5.6.5.2.2</t>
  </si>
  <si>
    <t>5.6.5.2.3</t>
  </si>
  <si>
    <t>5.6.5.3</t>
  </si>
  <si>
    <t>Estructuras metálicas</t>
  </si>
  <si>
    <t>5.6.5.3.1</t>
  </si>
  <si>
    <t>5.6.5.3.2</t>
  </si>
  <si>
    <t>5.6.5.3.3</t>
  </si>
  <si>
    <t>5.6.5.3.4</t>
  </si>
  <si>
    <t>5.6.5.3.5</t>
  </si>
  <si>
    <t>5.6.5.3.6</t>
  </si>
  <si>
    <t>5.6.5.3.7</t>
  </si>
  <si>
    <t>5.6.5.3.8</t>
  </si>
  <si>
    <t>5.6.5.3.9</t>
  </si>
  <si>
    <t>5.6.5.3.10</t>
  </si>
  <si>
    <t>5.6.5.3.11</t>
  </si>
  <si>
    <t>5.6.5.3.12</t>
  </si>
  <si>
    <t>5.6.5.3.13</t>
  </si>
  <si>
    <t>5.6.5.4</t>
  </si>
  <si>
    <t>Alcantarillado</t>
  </si>
  <si>
    <t>5.6.5.4.1</t>
  </si>
  <si>
    <t>5.6.5.4.2</t>
  </si>
  <si>
    <t>5.6.5.4.3</t>
  </si>
  <si>
    <t>5.6.5.4.4</t>
  </si>
  <si>
    <t>5.6.5.4.5</t>
  </si>
  <si>
    <t>5.6.5.4.6</t>
  </si>
  <si>
    <t>5.6.5.4.7</t>
  </si>
  <si>
    <t>5.6.5.4.8</t>
  </si>
  <si>
    <t>5.6.5.4.9</t>
  </si>
  <si>
    <t>5.6.5.5</t>
  </si>
  <si>
    <t>Recubrimientos especiales</t>
  </si>
  <si>
    <t>5.6.5.5.1</t>
  </si>
  <si>
    <t>5.6.5.5.2</t>
  </si>
  <si>
    <t>5.6.5.5.3</t>
  </si>
  <si>
    <t>5.6.5.5.4</t>
  </si>
  <si>
    <t>5.6.5.5.5</t>
  </si>
  <si>
    <t>5.6.5.5.6</t>
  </si>
  <si>
    <t>5.6.5.5.7</t>
  </si>
  <si>
    <t>5.6.5.5.8</t>
  </si>
  <si>
    <t>5.6.5.5.9</t>
  </si>
  <si>
    <t>5.6.5.5.10</t>
  </si>
  <si>
    <t>5.6.5.5.11</t>
  </si>
  <si>
    <t>5.6.5.5.12</t>
  </si>
  <si>
    <t>5.6.5.5.13</t>
  </si>
  <si>
    <t>5.6.5.5.14</t>
  </si>
  <si>
    <t>5.6.5.5.15</t>
  </si>
  <si>
    <t>5.6.5.5.16</t>
  </si>
  <si>
    <t>5.6.5.5.17</t>
  </si>
  <si>
    <t>5.6.5.5.18</t>
  </si>
  <si>
    <t>5.6.5.5.19</t>
  </si>
  <si>
    <t>5.6.5.6</t>
  </si>
  <si>
    <t>Movimientos de tierra y geotécnica</t>
  </si>
  <si>
    <t>5.6.5.6.1</t>
  </si>
  <si>
    <t>5.6.5.6.2</t>
  </si>
  <si>
    <t>5.6.5.6.3</t>
  </si>
  <si>
    <t>5.6.5.6.4</t>
  </si>
  <si>
    <t>5.6.5.6.5</t>
  </si>
  <si>
    <t>5.6.5.6.6</t>
  </si>
  <si>
    <t>5.6.5.6.7</t>
  </si>
  <si>
    <t>5.6.5.6.8</t>
  </si>
  <si>
    <t>5.6.5.6.9</t>
  </si>
  <si>
    <t>5.6.5.6.10</t>
  </si>
  <si>
    <t>5.6.5.6.11</t>
  </si>
  <si>
    <t>5.6.5.6.12</t>
  </si>
  <si>
    <t>5.6.5.6.13</t>
  </si>
  <si>
    <t>5.6.5.6.14</t>
  </si>
  <si>
    <t>5.6.5.6.15</t>
  </si>
  <si>
    <t>5.6.5.6.16</t>
  </si>
  <si>
    <t>5.6.5.6.17</t>
  </si>
  <si>
    <t>5.6.5.6.18</t>
  </si>
  <si>
    <t>5.6.5.7</t>
  </si>
  <si>
    <t>Vías y pavimentos</t>
  </si>
  <si>
    <t>5.6.5.7.1</t>
  </si>
  <si>
    <t>5.6.5.7.2</t>
  </si>
  <si>
    <t>5.6.5.7.3</t>
  </si>
  <si>
    <t>5.6.5.7.4</t>
  </si>
  <si>
    <t>5.6.5.7.5</t>
  </si>
  <si>
    <t>5.6.5.8</t>
  </si>
  <si>
    <t>Actividades complementarias</t>
  </si>
  <si>
    <t>5.6.5.8.1</t>
  </si>
  <si>
    <t>5.6.5.8.2</t>
  </si>
  <si>
    <t>5.6.6.1</t>
  </si>
  <si>
    <t>Limpieza de superficies metálicas para lograr perfil de anclaje</t>
  </si>
  <si>
    <t>5.6.6.1.1</t>
  </si>
  <si>
    <t>5.6.6.1.2</t>
  </si>
  <si>
    <t>5.6.6.1.3</t>
  </si>
  <si>
    <t>5.6.6.1.4</t>
  </si>
  <si>
    <t>5.6.6.1.5</t>
  </si>
  <si>
    <t>5.6.6.1.6</t>
  </si>
  <si>
    <t>5.6.6.1.7</t>
  </si>
  <si>
    <t>5.6.6.1.8</t>
  </si>
  <si>
    <t>5.6.6.2</t>
  </si>
  <si>
    <t>Aplicación de esquema de pinturas</t>
  </si>
  <si>
    <t>5.6.6.2.1</t>
  </si>
  <si>
    <t>5.6.6.2.2</t>
  </si>
  <si>
    <t>5.6.6.2.3</t>
  </si>
  <si>
    <t>5.6.6.2.4</t>
  </si>
  <si>
    <t>5.6.6.2.5</t>
  </si>
  <si>
    <t>5.6.6.2.6</t>
  </si>
  <si>
    <t>5.6.6.2.7</t>
  </si>
  <si>
    <t>5.6.6.2.8</t>
  </si>
  <si>
    <t>5.6.6.2.9</t>
  </si>
  <si>
    <t>5.6.6.2.10</t>
  </si>
  <si>
    <t>5.6.6.2.11</t>
  </si>
  <si>
    <t xml:space="preserve">Aplicación de pintura indicadora de HF 4 mils </t>
  </si>
  <si>
    <t>5.6.6.2.12</t>
  </si>
  <si>
    <t>5.6.6.2.13</t>
  </si>
  <si>
    <t>5.6.6.2.14</t>
  </si>
  <si>
    <t>5.6.6.2.15</t>
  </si>
  <si>
    <t>5.6.6.2.16</t>
  </si>
  <si>
    <t>5.6.6.2.17</t>
  </si>
  <si>
    <t>5.6.6.2.18</t>
  </si>
  <si>
    <t>5.6.7.1</t>
  </si>
  <si>
    <t>Limpieza de superficies metálicas y de concreto con hielo seco</t>
  </si>
  <si>
    <t>5.6.7.1.1</t>
  </si>
  <si>
    <t>5.6.7.1.2</t>
  </si>
  <si>
    <t>5.6.7.1.3</t>
  </si>
  <si>
    <t>5.6.7.1.4</t>
  </si>
  <si>
    <t>5.6.7.1.5</t>
  </si>
  <si>
    <t>5.6.7.1.6</t>
  </si>
  <si>
    <t>5.6.7.2</t>
  </si>
  <si>
    <t>Manejo de residuos de hidrocarburos</t>
  </si>
  <si>
    <t>5.6.7.2.1</t>
  </si>
  <si>
    <t>5.6.7.2.2</t>
  </si>
  <si>
    <t>5.6.7.2.3</t>
  </si>
  <si>
    <t>5.6.7.2.4</t>
  </si>
  <si>
    <t>5.6.8.1</t>
  </si>
  <si>
    <t>5.6.8.2</t>
  </si>
  <si>
    <t>5.6.8.3</t>
  </si>
  <si>
    <t>5.6.8.4</t>
  </si>
  <si>
    <t>5.6.8.5</t>
  </si>
  <si>
    <t>5.6.8.6</t>
  </si>
  <si>
    <t>5.6.8.7</t>
  </si>
  <si>
    <t>5.6.8.8</t>
  </si>
  <si>
    <t>5.7</t>
  </si>
  <si>
    <t>CERTIFICACIÓN DE COMPETENCIA PERSONAL DIRECTO</t>
  </si>
  <si>
    <t>5.7.1</t>
  </si>
  <si>
    <t>5.8</t>
  </si>
  <si>
    <t>SERVICIOS ESPECIALES DE TECNOLOGIA</t>
  </si>
  <si>
    <t xml:space="preserve">DIA (10 HR) </t>
  </si>
  <si>
    <t>DIA (10HR)</t>
  </si>
  <si>
    <t>TURNO (10 HR)</t>
  </si>
  <si>
    <t xml:space="preserve">ANTEA  PALLADIO INSPECTION MANAGER AND PALLADIO RBI sistema que genera una alerta sobre los equipos que están próximos a presentar falla.
La tecnologia consiste en tres fases:
FASE 1. Extracción de la base de datos de los P&amp;ID´s integrados.
FASE 2. Adicionalmente a las características de la fase 1,  se incrementa el nivel de uso de las herramientas gráficas del sistema
FASE 3. Se integra la visualización de cómo está construida la planta con el uso del modelo 3D.
</t>
  </si>
  <si>
    <t>GL</t>
  </si>
  <si>
    <t>Reacondicionamiento de los FIN FAN COOLER</t>
  </si>
  <si>
    <t xml:space="preserve"> DESCRIPCION</t>
  </si>
  <si>
    <t>MOD</t>
  </si>
  <si>
    <t>MESES</t>
  </si>
  <si>
    <t>VALOR</t>
  </si>
  <si>
    <t>COD TAR</t>
  </si>
  <si>
    <t>ACTIVIDAD 1</t>
  </si>
  <si>
    <t>MANO DE OBRA (MO) DIRECTA POR PRECIO UNITARIO</t>
  </si>
  <si>
    <t>ACTIVIDAD 2</t>
  </si>
  <si>
    <t>MANO DE OBRA DIRECTA A PAGAR POR NORMA DE LABOR Y/O JUICIO DE EXPERTO</t>
  </si>
  <si>
    <t>ACTIVIDAD 3</t>
  </si>
  <si>
    <t>5.3</t>
  </si>
  <si>
    <t>FACTOR DE COSTO INDIRECTO (FCIN) (30%)</t>
  </si>
  <si>
    <t>ACTIVIDAD 4</t>
  </si>
  <si>
    <t>ACTIVIDAD 5</t>
  </si>
  <si>
    <t>COSTO EQUIPOS Y HERRAMIENTAS</t>
  </si>
  <si>
    <t>ACTIVIDAD 6</t>
  </si>
  <si>
    <t>ACTIVIDAD 7</t>
  </si>
  <si>
    <t>ACTIVIDAD 8</t>
  </si>
  <si>
    <t>COSTO DIRECTO</t>
  </si>
  <si>
    <t>ACTIVIDAD 9</t>
  </si>
  <si>
    <t>ACTIVIDAD 10</t>
  </si>
  <si>
    <t>ACTIVIDAD 11</t>
  </si>
  <si>
    <t>COSTO TOTAL SIN IVA</t>
  </si>
  <si>
    <t>ACTIVIDAD 12</t>
  </si>
  <si>
    <t>IVA (19%)</t>
  </si>
  <si>
    <t>TRANSVERSAL</t>
  </si>
  <si>
    <t>COSTO TOTAL IVA INCLUIDO</t>
  </si>
  <si>
    <t>COSTO TOTAL (SIN 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</si>
</sst>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42" formatCode="_-&quot;$&quot;\ * #,##0_-;\-&quot;$&quot;\ * #,##0_-;_-&quot;$&quot;\ * &quot;-&quot;_-;_-@_-"/>
    <numFmt numFmtId="164" formatCode="_-&quot;$&quot;\ * #,##0.0_-;\-&quot;$&quot;\ * #,##0.0_-;_-&quot;$&quot;\ * &quot;-&quot;?_-;_-@_-"/>
    <numFmt numFmtId="165" formatCode="_-&quot;$&quot;\ * #,##0.0_-;\-&quot;$&quot;\ * #,##0.0_-;_-&quot;$&quot;\ * &quot;-&quot;_-;_-@_-"/>
    <numFmt numFmtId="166" formatCode="0.0"/>
    <numFmt numFmtId="167" formatCode="_-&quot;$&quot;\ * #,##0_-;\-&quot;$&quot;\ * #,##0_-;_-&quot;$&quot;\ * &quot;-&quot;?_-;_-@_-"/>
    <numFmt numFmtId="168"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6"/>
      <color rgb="FFFFFFFF"/>
      <name val="Verdana"/>
      <family val="2"/>
    </font>
    <font>
      <sz val="16"/>
      <color rgb="FF000000"/>
      <name val="Verdana"/>
      <family val="2"/>
    </font>
    <font>
      <b/>
      <sz val="16"/>
      <color rgb="FF000000"/>
      <name val="Verdana"/>
      <family val="2"/>
    </font>
    <font>
      <sz val="12"/>
      <color rgb="FF000000"/>
      <name val="Verdana"/>
      <family val="2"/>
    </font>
    <font>
      <b/>
      <sz val="16"/>
      <color rgb="FFFFFFFF"/>
      <name val="Verdana"/>
      <family val="2"/>
    </font>
    <font>
      <b/>
      <sz val="14"/>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77933C"/>
        <bgColor indexed="64"/>
      </patternFill>
    </fill>
    <fill>
      <patternFill patternType="solid">
        <fgColor rgb="FFE9EDF4"/>
        <bgColor indexed="64"/>
      </patternFill>
    </fill>
    <fill>
      <patternFill patternType="solid">
        <fgColor rgb="FFC3D69B"/>
        <bgColor indexed="64"/>
      </patternFill>
    </fill>
    <fill>
      <patternFill patternType="solid">
        <fgColor theme="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medium">
        <color rgb="FF000000"/>
      </top>
      <bottom style="medium">
        <color rgb="FF000000"/>
      </bottom>
      <diagonal/>
    </border>
    <border>
      <left style="thin">
        <color rgb="FFFFFFFF"/>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2" fontId="1" fillId="0" borderId="0" applyFont="0" applyFill="0" applyBorder="0" applyAlignment="0" applyProtection="0"/>
    <xf numFmtId="9" fontId="1" fillId="0" borderId="0" applyFont="0" applyFill="0" applyBorder="0" applyAlignment="0" applyProtection="0"/>
  </cellStyleXfs>
  <cellXfs count="151">
    <xf numFmtId="0" fontId="0" fillId="0" borderId="0" xfId="0"/>
    <xf numFmtId="0" fontId="2" fillId="2" borderId="1"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3" borderId="3" xfId="0" applyFont="1" applyFill="1" applyBorder="1" applyAlignment="1" applyProtection="1">
      <alignment vertical="center"/>
    </xf>
    <xf numFmtId="0" fontId="2" fillId="3" borderId="4" xfId="0" applyFont="1" applyFill="1" applyBorder="1" applyAlignment="1" applyProtection="1">
      <alignment vertical="center"/>
    </xf>
    <xf numFmtId="0" fontId="0" fillId="3" borderId="5" xfId="0" applyFill="1" applyBorder="1" applyAlignment="1" applyProtection="1">
      <alignment vertical="center"/>
    </xf>
    <xf numFmtId="164" fontId="2" fillId="3" borderId="6" xfId="0" applyNumberFormat="1" applyFont="1" applyFill="1" applyBorder="1" applyAlignment="1" applyProtection="1">
      <alignment vertical="center"/>
    </xf>
    <xf numFmtId="0" fontId="2" fillId="4" borderId="3" xfId="0" applyFont="1" applyFill="1" applyBorder="1" applyAlignment="1" applyProtection="1">
      <alignment vertical="center"/>
    </xf>
    <xf numFmtId="0" fontId="2" fillId="4" borderId="4" xfId="0" applyFont="1" applyFill="1" applyBorder="1" applyAlignment="1" applyProtection="1">
      <alignment vertical="center"/>
    </xf>
    <xf numFmtId="0" fontId="0" fillId="4" borderId="5" xfId="0" applyFill="1" applyBorder="1" applyAlignment="1" applyProtection="1">
      <alignment vertical="center"/>
    </xf>
    <xf numFmtId="164" fontId="2" fillId="4" borderId="6" xfId="0" applyNumberFormat="1" applyFont="1" applyFill="1" applyBorder="1" applyAlignment="1" applyProtection="1">
      <alignment vertical="center"/>
    </xf>
    <xf numFmtId="0" fontId="0" fillId="5" borderId="3" xfId="0" applyFill="1" applyBorder="1" applyAlignment="1" applyProtection="1">
      <alignment vertical="center"/>
    </xf>
    <xf numFmtId="0" fontId="0" fillId="5" borderId="7" xfId="0" applyFill="1" applyBorder="1" applyAlignment="1" applyProtection="1">
      <alignment vertical="center"/>
    </xf>
    <xf numFmtId="165" fontId="0" fillId="5" borderId="8" xfId="0" applyNumberFormat="1" applyFill="1" applyBorder="1" applyAlignment="1" applyProtection="1">
      <alignment vertical="center"/>
    </xf>
    <xf numFmtId="0" fontId="0" fillId="6" borderId="1" xfId="0" applyFill="1" applyBorder="1" applyAlignment="1" applyProtection="1">
      <alignment vertical="center"/>
    </xf>
    <xf numFmtId="0" fontId="0" fillId="6" borderId="9" xfId="0" applyFill="1" applyBorder="1" applyAlignment="1" applyProtection="1">
      <alignment vertical="center"/>
    </xf>
    <xf numFmtId="0" fontId="0" fillId="6" borderId="9" xfId="0" applyFill="1" applyBorder="1" applyAlignment="1" applyProtection="1">
      <alignment horizontal="center" vertical="center"/>
    </xf>
    <xf numFmtId="166" fontId="0" fillId="0" borderId="9" xfId="0" applyNumberFormat="1" applyFill="1" applyBorder="1" applyAlignment="1" applyProtection="1">
      <alignment vertical="center"/>
      <protection locked="0"/>
    </xf>
    <xf numFmtId="165" fontId="0" fillId="7" borderId="9" xfId="1" applyNumberFormat="1" applyFont="1" applyFill="1" applyBorder="1" applyAlignment="1" applyProtection="1">
      <alignment vertical="center"/>
    </xf>
    <xf numFmtId="0" fontId="0" fillId="4" borderId="7" xfId="0" applyFill="1" applyBorder="1" applyAlignment="1" applyProtection="1">
      <alignment vertical="center"/>
    </xf>
    <xf numFmtId="165" fontId="2" fillId="4" borderId="8" xfId="0" applyNumberFormat="1" applyFont="1" applyFill="1" applyBorder="1" applyAlignment="1" applyProtection="1">
      <alignment vertical="center"/>
    </xf>
    <xf numFmtId="166" fontId="0" fillId="0" borderId="1" xfId="0" applyNumberFormat="1" applyFill="1" applyBorder="1" applyAlignment="1" applyProtection="1">
      <alignment vertical="center"/>
      <protection locked="0"/>
    </xf>
    <xf numFmtId="165" fontId="0" fillId="7" borderId="1" xfId="1" applyNumberFormat="1" applyFont="1" applyFill="1" applyBorder="1" applyAlignment="1" applyProtection="1">
      <alignment vertical="center"/>
    </xf>
    <xf numFmtId="165" fontId="0" fillId="6" borderId="9" xfId="1" applyNumberFormat="1" applyFont="1" applyFill="1" applyBorder="1" applyAlignment="1" applyProtection="1">
      <alignment vertical="center"/>
    </xf>
    <xf numFmtId="165" fontId="0" fillId="6" borderId="1" xfId="1" applyNumberFormat="1" applyFont="1" applyFill="1" applyBorder="1" applyAlignment="1" applyProtection="1">
      <alignment vertical="center"/>
    </xf>
    <xf numFmtId="164" fontId="0" fillId="4" borderId="6" xfId="0" applyNumberFormat="1" applyFill="1" applyBorder="1" applyAlignment="1" applyProtection="1">
      <alignment vertical="center"/>
    </xf>
    <xf numFmtId="165" fontId="0" fillId="4" borderId="8" xfId="0" applyNumberFormat="1" applyFill="1" applyBorder="1" applyAlignment="1" applyProtection="1">
      <alignment vertical="center"/>
    </xf>
    <xf numFmtId="0" fontId="0" fillId="6" borderId="9" xfId="0" applyFill="1" applyBorder="1" applyAlignment="1" applyProtection="1">
      <alignment vertical="center" wrapText="1"/>
    </xf>
    <xf numFmtId="0" fontId="0" fillId="8" borderId="3" xfId="0" applyFill="1" applyBorder="1" applyAlignment="1" applyProtection="1">
      <alignment vertical="center"/>
    </xf>
    <xf numFmtId="0" fontId="0" fillId="8" borderId="7" xfId="0" applyFill="1" applyBorder="1" applyAlignment="1" applyProtection="1">
      <alignment horizontal="center" vertical="center"/>
    </xf>
    <xf numFmtId="166" fontId="0" fillId="8" borderId="7" xfId="0" applyNumberFormat="1" applyFill="1" applyBorder="1" applyAlignment="1" applyProtection="1">
      <alignment vertical="center"/>
    </xf>
    <xf numFmtId="165" fontId="0" fillId="8" borderId="8" xfId="1" applyNumberFormat="1" applyFont="1" applyFill="1" applyBorder="1" applyAlignment="1" applyProtection="1">
      <alignment vertical="center"/>
    </xf>
    <xf numFmtId="0" fontId="0" fillId="6" borderId="2" xfId="0" applyFill="1" applyBorder="1" applyAlignment="1" applyProtection="1">
      <alignment vertical="center"/>
    </xf>
    <xf numFmtId="166" fontId="0" fillId="0" borderId="2" xfId="0" applyNumberFormat="1" applyFill="1" applyBorder="1" applyAlignment="1" applyProtection="1">
      <alignment vertical="center"/>
      <protection locked="0"/>
    </xf>
    <xf numFmtId="165" fontId="0" fillId="6" borderId="2" xfId="1" applyNumberFormat="1" applyFont="1" applyFill="1" applyBorder="1" applyAlignment="1" applyProtection="1">
      <alignment vertical="center"/>
    </xf>
    <xf numFmtId="0" fontId="0" fillId="8" borderId="1" xfId="0" applyFill="1" applyBorder="1" applyAlignment="1" applyProtection="1">
      <alignment vertical="center"/>
    </xf>
    <xf numFmtId="0" fontId="0" fillId="8" borderId="7" xfId="0" applyFill="1" applyBorder="1" applyAlignment="1" applyProtection="1">
      <alignment vertical="center"/>
    </xf>
    <xf numFmtId="0" fontId="0" fillId="8" borderId="2" xfId="0" applyFill="1" applyBorder="1" applyAlignment="1" applyProtection="1">
      <alignment vertical="center"/>
    </xf>
    <xf numFmtId="0" fontId="0" fillId="8" borderId="5" xfId="0" applyFill="1" applyBorder="1" applyAlignment="1" applyProtection="1">
      <alignment vertical="center"/>
    </xf>
    <xf numFmtId="0" fontId="0" fillId="8" borderId="5" xfId="0" applyFill="1" applyBorder="1" applyAlignment="1" applyProtection="1">
      <alignment horizontal="center" vertical="center"/>
    </xf>
    <xf numFmtId="166" fontId="0" fillId="8" borderId="5" xfId="0" applyNumberFormat="1" applyFill="1" applyBorder="1" applyAlignment="1" applyProtection="1">
      <alignment vertical="center"/>
    </xf>
    <xf numFmtId="165" fontId="0" fillId="8" borderId="6" xfId="1" applyNumberFormat="1" applyFont="1" applyFill="1" applyBorder="1" applyAlignment="1" applyProtection="1">
      <alignment vertical="center"/>
    </xf>
    <xf numFmtId="165" fontId="1" fillId="8" borderId="8" xfId="1" applyNumberFormat="1" applyFont="1" applyFill="1" applyBorder="1" applyAlignment="1" applyProtection="1">
      <alignment vertical="center"/>
    </xf>
    <xf numFmtId="0" fontId="0" fillId="3" borderId="7" xfId="0" applyFill="1" applyBorder="1" applyAlignment="1" applyProtection="1">
      <alignment vertical="center"/>
    </xf>
    <xf numFmtId="165" fontId="2" fillId="3" borderId="8" xfId="0" applyNumberFormat="1" applyFont="1" applyFill="1" applyBorder="1" applyAlignment="1" applyProtection="1">
      <alignment vertical="center"/>
    </xf>
    <xf numFmtId="165" fontId="2" fillId="4" borderId="6" xfId="0" applyNumberFormat="1" applyFont="1" applyFill="1" applyBorder="1" applyAlignment="1" applyProtection="1">
      <alignment vertical="center"/>
    </xf>
    <xf numFmtId="1" fontId="0" fillId="6" borderId="1" xfId="0" applyNumberFormat="1" applyFill="1" applyBorder="1" applyAlignment="1" applyProtection="1">
      <alignment horizontal="center" vertical="center"/>
    </xf>
    <xf numFmtId="0" fontId="0" fillId="6" borderId="1" xfId="0" applyNumberFormat="1" applyFill="1" applyBorder="1" applyAlignment="1" applyProtection="1">
      <alignment vertical="center" wrapText="1"/>
    </xf>
    <xf numFmtId="0" fontId="0" fillId="6" borderId="1" xfId="0" applyFill="1" applyBorder="1" applyAlignment="1" applyProtection="1">
      <alignment horizontal="center" vertical="center"/>
    </xf>
    <xf numFmtId="0" fontId="0" fillId="6" borderId="1" xfId="0" applyNumberFormat="1" applyFill="1" applyBorder="1" applyAlignment="1" applyProtection="1">
      <alignment vertical="center"/>
    </xf>
    <xf numFmtId="0" fontId="3" fillId="9" borderId="10" xfId="0" applyFont="1" applyFill="1" applyBorder="1" applyAlignment="1">
      <alignment horizontal="center" vertical="center" readingOrder="1"/>
    </xf>
    <xf numFmtId="0" fontId="3" fillId="9" borderId="11" xfId="0" applyFont="1" applyFill="1" applyBorder="1" applyAlignment="1">
      <alignment horizontal="center" vertical="center" readingOrder="1"/>
    </xf>
    <xf numFmtId="0" fontId="3" fillId="9" borderId="12" xfId="0" applyFont="1" applyFill="1" applyBorder="1" applyAlignment="1">
      <alignment horizontal="center" vertical="center" readingOrder="1"/>
    </xf>
    <xf numFmtId="0" fontId="3" fillId="9" borderId="13" xfId="0" applyFont="1" applyFill="1" applyBorder="1" applyAlignment="1">
      <alignment horizontal="center" vertical="center" readingOrder="1"/>
    </xf>
    <xf numFmtId="0" fontId="4" fillId="10" borderId="14" xfId="0" applyFont="1" applyFill="1" applyBorder="1" applyAlignment="1">
      <alignment horizontal="left" vertical="center" readingOrder="1"/>
    </xf>
    <xf numFmtId="0" fontId="4" fillId="10" borderId="15" xfId="0" applyFont="1" applyFill="1" applyBorder="1" applyAlignment="1">
      <alignment horizontal="center" vertical="center" readingOrder="1"/>
    </xf>
    <xf numFmtId="0" fontId="4" fillId="10" borderId="16" xfId="0" applyFont="1" applyFill="1" applyBorder="1" applyAlignment="1">
      <alignment horizontal="center" vertical="center" readingOrder="1"/>
    </xf>
    <xf numFmtId="6" fontId="4" fillId="10" borderId="17" xfId="0" applyNumberFormat="1" applyFont="1" applyFill="1" applyBorder="1" applyAlignment="1">
      <alignment horizontal="right" vertical="center" readingOrder="1"/>
    </xf>
    <xf numFmtId="0" fontId="5" fillId="11" borderId="18" xfId="0" applyFont="1" applyFill="1" applyBorder="1" applyAlignment="1">
      <alignment horizontal="left" vertical="center" wrapText="1" indent="1" readingOrder="1"/>
    </xf>
    <xf numFmtId="6" fontId="5" fillId="11" borderId="19" xfId="0" applyNumberFormat="1" applyFont="1" applyFill="1" applyBorder="1" applyAlignment="1">
      <alignment horizontal="right" vertical="center" wrapText="1" indent="1" readingOrder="1"/>
    </xf>
    <xf numFmtId="0" fontId="0" fillId="12" borderId="0" xfId="0" applyFill="1"/>
    <xf numFmtId="0" fontId="2" fillId="4" borderId="1" xfId="0" applyFont="1" applyFill="1" applyBorder="1" applyAlignment="1" applyProtection="1">
      <alignment vertical="center"/>
    </xf>
    <xf numFmtId="0" fontId="0" fillId="4" borderId="1" xfId="0" applyFill="1" applyBorder="1" applyAlignment="1" applyProtection="1">
      <alignment vertical="center"/>
    </xf>
    <xf numFmtId="165" fontId="2" fillId="4" borderId="1" xfId="0" applyNumberFormat="1" applyFont="1" applyFill="1" applyBorder="1" applyAlignment="1" applyProtection="1">
      <alignment vertical="center"/>
    </xf>
    <xf numFmtId="0" fontId="0" fillId="8" borderId="1" xfId="0" applyFill="1" applyBorder="1" applyAlignment="1" applyProtection="1">
      <alignment horizontal="center" vertical="center"/>
    </xf>
    <xf numFmtId="166" fontId="0" fillId="8" borderId="1" xfId="0" applyNumberFormat="1" applyFill="1" applyBorder="1" applyAlignment="1" applyProtection="1">
      <alignment vertical="center"/>
    </xf>
    <xf numFmtId="165" fontId="0" fillId="8" borderId="1" xfId="1" applyNumberFormat="1" applyFont="1" applyFill="1" applyBorder="1" applyAlignment="1" applyProtection="1">
      <alignment vertical="center"/>
    </xf>
    <xf numFmtId="0" fontId="0" fillId="0" borderId="1" xfId="0" applyBorder="1"/>
    <xf numFmtId="167" fontId="0" fillId="3" borderId="1" xfId="0" applyNumberFormat="1" applyFont="1" applyFill="1" applyBorder="1" applyAlignment="1">
      <alignment vertical="center"/>
    </xf>
    <xf numFmtId="167" fontId="2" fillId="3" borderId="1" xfId="0" applyNumberFormat="1" applyFont="1" applyFill="1" applyBorder="1" applyAlignment="1">
      <alignment vertical="center"/>
    </xf>
    <xf numFmtId="0" fontId="0" fillId="0" borderId="20" xfId="0" applyFill="1" applyBorder="1"/>
    <xf numFmtId="0" fontId="2" fillId="0" borderId="1" xfId="0" applyFont="1" applyBorder="1"/>
    <xf numFmtId="9" fontId="0" fillId="13" borderId="1" xfId="0" applyNumberFormat="1" applyFill="1" applyBorder="1" applyAlignment="1">
      <alignment horizontal="center"/>
    </xf>
    <xf numFmtId="0" fontId="7" fillId="9" borderId="1" xfId="0" applyFont="1" applyFill="1" applyBorder="1" applyAlignment="1">
      <alignment horizontal="center" vertical="center" readingOrder="1"/>
    </xf>
    <xf numFmtId="0" fontId="3" fillId="9" borderId="1" xfId="0" applyFont="1" applyFill="1" applyBorder="1" applyAlignment="1">
      <alignment horizontal="center" vertical="center" wrapText="1" readingOrder="1"/>
    </xf>
    <xf numFmtId="6" fontId="4" fillId="10" borderId="1" xfId="0" applyNumberFormat="1" applyFont="1" applyFill="1" applyBorder="1" applyAlignment="1">
      <alignment horizontal="center" vertical="center" wrapText="1" readingOrder="1"/>
    </xf>
    <xf numFmtId="0" fontId="6" fillId="10" borderId="1" xfId="0" applyFont="1" applyFill="1" applyBorder="1" applyAlignment="1">
      <alignment horizontal="left" vertical="center" wrapText="1" indent="1" readingOrder="1"/>
    </xf>
    <xf numFmtId="6" fontId="4" fillId="10" borderId="1" xfId="0" applyNumberFormat="1" applyFont="1" applyFill="1" applyBorder="1" applyAlignment="1">
      <alignment horizontal="right" vertical="center" wrapText="1" indent="1" readingOrder="1"/>
    </xf>
    <xf numFmtId="6" fontId="5" fillId="11" borderId="1" xfId="0" applyNumberFormat="1" applyFont="1" applyFill="1" applyBorder="1" applyAlignment="1">
      <alignment horizontal="right" vertical="center" wrapText="1" indent="1" readingOrder="1"/>
    </xf>
    <xf numFmtId="0" fontId="0" fillId="0" borderId="0" xfId="0" applyAlignment="1">
      <alignment vertical="center"/>
    </xf>
    <xf numFmtId="0" fontId="0" fillId="0" borderId="0" xfId="0" applyFill="1" applyAlignment="1">
      <alignment vertical="center"/>
    </xf>
    <xf numFmtId="0" fontId="9" fillId="0" borderId="0" xfId="0" applyFont="1" applyFill="1" applyBorder="1" applyAlignment="1">
      <alignment horizontal="center" vertical="center"/>
    </xf>
    <xf numFmtId="0" fontId="0" fillId="0" borderId="24" xfId="0" applyBorder="1" applyAlignment="1">
      <alignment vertical="center"/>
    </xf>
    <xf numFmtId="0" fontId="0" fillId="0" borderId="0" xfId="0" applyBorder="1" applyAlignment="1">
      <alignment vertical="center"/>
    </xf>
    <xf numFmtId="0" fontId="0" fillId="0" borderId="25" xfId="0" applyBorder="1" applyAlignment="1">
      <alignment vertical="center"/>
    </xf>
    <xf numFmtId="0" fontId="0" fillId="0" borderId="0" xfId="0" applyFill="1" applyBorder="1" applyAlignment="1">
      <alignment vertical="center"/>
    </xf>
    <xf numFmtId="0" fontId="11" fillId="2" borderId="24" xfId="0" applyFont="1" applyFill="1" applyBorder="1" applyAlignment="1">
      <alignment vertical="center"/>
    </xf>
    <xf numFmtId="0" fontId="0" fillId="2" borderId="0" xfId="0" applyFill="1" applyBorder="1" applyAlignment="1">
      <alignment vertical="center"/>
    </xf>
    <xf numFmtId="0" fontId="0" fillId="2" borderId="25" xfId="0" applyFill="1" applyBorder="1" applyAlignment="1">
      <alignment vertical="center"/>
    </xf>
    <xf numFmtId="165" fontId="0" fillId="0" borderId="25" xfId="1" applyNumberFormat="1" applyFont="1" applyBorder="1" applyAlignment="1">
      <alignment vertical="center"/>
    </xf>
    <xf numFmtId="165" fontId="0" fillId="0" borderId="0" xfId="1" applyNumberFormat="1" applyFont="1" applyFill="1" applyBorder="1" applyAlignment="1">
      <alignment vertical="center"/>
    </xf>
    <xf numFmtId="0" fontId="0" fillId="0" borderId="0" xfId="0" applyBorder="1" applyAlignment="1">
      <alignment vertical="center" wrapText="1"/>
    </xf>
    <xf numFmtId="0" fontId="0" fillId="3" borderId="24" xfId="0" applyFill="1" applyBorder="1" applyAlignment="1">
      <alignment vertical="center"/>
    </xf>
    <xf numFmtId="0" fontId="0" fillId="3" borderId="0" xfId="0" applyFill="1" applyBorder="1" applyAlignment="1">
      <alignment vertical="center"/>
    </xf>
    <xf numFmtId="0" fontId="11" fillId="3" borderId="0" xfId="0" applyFont="1" applyFill="1" applyBorder="1" applyAlignment="1">
      <alignment vertical="center"/>
    </xf>
    <xf numFmtId="164" fontId="2" fillId="3" borderId="25" xfId="0" applyNumberFormat="1" applyFont="1" applyFill="1" applyBorder="1" applyAlignment="1">
      <alignment vertical="center"/>
    </xf>
    <xf numFmtId="164" fontId="2" fillId="0" borderId="0" xfId="0" applyNumberFormat="1" applyFont="1" applyFill="1" applyBorder="1" applyAlignment="1">
      <alignment vertical="center"/>
    </xf>
    <xf numFmtId="164" fontId="0" fillId="0" borderId="25" xfId="0" applyNumberFormat="1" applyBorder="1" applyAlignment="1">
      <alignment vertical="center"/>
    </xf>
    <xf numFmtId="164" fontId="0" fillId="0" borderId="0" xfId="0" applyNumberFormat="1" applyFill="1" applyBorder="1" applyAlignment="1">
      <alignment vertical="center"/>
    </xf>
    <xf numFmtId="0" fontId="0" fillId="0" borderId="24" xfId="0" applyFill="1" applyBorder="1" applyAlignment="1">
      <alignment vertical="center"/>
    </xf>
    <xf numFmtId="0" fontId="12" fillId="0" borderId="0" xfId="0" applyFont="1" applyBorder="1" applyAlignment="1">
      <alignment vertical="center"/>
    </xf>
    <xf numFmtId="0" fontId="0" fillId="14" borderId="24" xfId="0" applyFill="1" applyBorder="1" applyAlignment="1">
      <alignment vertical="center"/>
    </xf>
    <xf numFmtId="0" fontId="0" fillId="14" borderId="0" xfId="0" applyFill="1" applyBorder="1" applyAlignment="1">
      <alignment vertical="center"/>
    </xf>
    <xf numFmtId="0" fontId="0" fillId="14" borderId="0" xfId="0" applyFill="1" applyBorder="1" applyAlignment="1">
      <alignment horizontal="right" vertical="center"/>
    </xf>
    <xf numFmtId="10" fontId="0" fillId="14" borderId="25" xfId="2" applyNumberFormat="1" applyFont="1" applyFill="1" applyBorder="1" applyAlignment="1">
      <alignment horizontal="center" vertical="center"/>
    </xf>
    <xf numFmtId="168" fontId="0" fillId="0" borderId="0" xfId="2" applyNumberFormat="1" applyFont="1" applyFill="1" applyBorder="1" applyAlignment="1">
      <alignment horizontal="center" vertical="center"/>
    </xf>
    <xf numFmtId="0" fontId="2" fillId="14" borderId="0" xfId="0" applyFont="1" applyFill="1" applyBorder="1" applyAlignment="1">
      <alignment horizontal="center" vertical="center"/>
    </xf>
    <xf numFmtId="164" fontId="2" fillId="14" borderId="25" xfId="0" applyNumberFormat="1" applyFont="1" applyFill="1" applyBorder="1" applyAlignment="1">
      <alignment vertical="center"/>
    </xf>
    <xf numFmtId="0" fontId="0" fillId="15" borderId="24" xfId="0" applyFill="1" applyBorder="1" applyAlignment="1">
      <alignment vertical="center"/>
    </xf>
    <xf numFmtId="0" fontId="0" fillId="15" borderId="0" xfId="0" applyFill="1" applyBorder="1" applyAlignment="1">
      <alignment vertical="center"/>
    </xf>
    <xf numFmtId="0" fontId="0" fillId="15" borderId="0" xfId="0" applyFill="1" applyBorder="1" applyAlignment="1">
      <alignment horizontal="right" vertical="center"/>
    </xf>
    <xf numFmtId="10" fontId="0" fillId="15" borderId="25" xfId="2" applyNumberFormat="1" applyFont="1" applyFill="1" applyBorder="1" applyAlignment="1">
      <alignment horizontal="center" vertical="center"/>
    </xf>
    <xf numFmtId="0" fontId="2" fillId="15" borderId="0" xfId="0" applyFont="1" applyFill="1" applyBorder="1" applyAlignment="1">
      <alignment horizontal="center" vertical="center"/>
    </xf>
    <xf numFmtId="164" fontId="2" fillId="15" borderId="25" xfId="0" applyNumberFormat="1" applyFont="1" applyFill="1" applyBorder="1" applyAlignment="1">
      <alignment vertical="center"/>
    </xf>
    <xf numFmtId="0" fontId="0" fillId="3" borderId="26" xfId="0" applyFill="1" applyBorder="1" applyAlignment="1">
      <alignment vertical="center"/>
    </xf>
    <xf numFmtId="0" fontId="0" fillId="3" borderId="27" xfId="0" applyFill="1" applyBorder="1" applyAlignment="1">
      <alignment vertical="center"/>
    </xf>
    <xf numFmtId="0" fontId="11" fillId="3" borderId="27" xfId="0" applyFont="1" applyFill="1" applyBorder="1" applyAlignment="1">
      <alignment vertical="center"/>
    </xf>
    <xf numFmtId="164" fontId="2" fillId="3" borderId="28" xfId="0" applyNumberFormat="1" applyFont="1" applyFill="1" applyBorder="1" applyAlignment="1">
      <alignment vertical="center"/>
    </xf>
    <xf numFmtId="10" fontId="0" fillId="16" borderId="0" xfId="0" applyNumberFormat="1" applyFill="1" applyBorder="1" applyAlignment="1">
      <alignment horizontal="left" vertical="center"/>
    </xf>
    <xf numFmtId="0" fontId="11" fillId="16" borderId="0" xfId="0" applyFont="1" applyFill="1" applyBorder="1" applyAlignment="1">
      <alignment horizontal="left" vertical="center"/>
    </xf>
    <xf numFmtId="0" fontId="0" fillId="6" borderId="1" xfId="0" applyNumberFormat="1" applyFill="1" applyBorder="1" applyAlignment="1" applyProtection="1">
      <alignment horizontal="center" vertical="center" wrapText="1"/>
    </xf>
    <xf numFmtId="0" fontId="0" fillId="6" borderId="1" xfId="0" applyNumberFormat="1" applyFill="1" applyBorder="1" applyAlignment="1" applyProtection="1">
      <alignment horizontal="center" vertical="center"/>
    </xf>
    <xf numFmtId="42" fontId="0" fillId="6" borderId="9" xfId="1" applyNumberFormat="1" applyFont="1" applyFill="1" applyBorder="1" applyAlignment="1" applyProtection="1">
      <alignment horizontal="center" vertical="center"/>
    </xf>
    <xf numFmtId="42" fontId="0" fillId="5" borderId="7" xfId="0" applyNumberFormat="1" applyFill="1" applyBorder="1" applyAlignment="1" applyProtection="1">
      <alignment vertical="center"/>
    </xf>
    <xf numFmtId="42" fontId="0" fillId="4" borderId="7" xfId="0" applyNumberFormat="1" applyFill="1" applyBorder="1" applyAlignment="1" applyProtection="1">
      <alignment vertical="center"/>
    </xf>
    <xf numFmtId="42" fontId="0" fillId="3" borderId="5" xfId="0" applyNumberFormat="1" applyFill="1" applyBorder="1" applyAlignment="1" applyProtection="1">
      <alignment vertical="center"/>
    </xf>
    <xf numFmtId="42" fontId="0" fillId="4" borderId="1" xfId="0" applyNumberFormat="1" applyFill="1" applyBorder="1" applyAlignment="1" applyProtection="1">
      <alignment vertical="center"/>
    </xf>
    <xf numFmtId="42" fontId="0" fillId="6" borderId="1" xfId="1" applyNumberFormat="1" applyFont="1" applyFill="1" applyBorder="1" applyAlignment="1" applyProtection="1">
      <alignment horizontal="center" vertical="center"/>
    </xf>
    <xf numFmtId="42" fontId="0" fillId="4" borderId="5" xfId="0" applyNumberFormat="1" applyFill="1" applyBorder="1" applyAlignment="1" applyProtection="1">
      <alignment vertical="center"/>
    </xf>
    <xf numFmtId="42" fontId="0" fillId="8" borderId="7" xfId="1" applyNumberFormat="1" applyFont="1" applyFill="1" applyBorder="1" applyAlignment="1" applyProtection="1">
      <alignment horizontal="center" vertical="center"/>
    </xf>
    <xf numFmtId="42" fontId="0" fillId="8" borderId="5" xfId="1" applyNumberFormat="1" applyFont="1" applyFill="1" applyBorder="1" applyAlignment="1" applyProtection="1">
      <alignment horizontal="center" vertical="center"/>
    </xf>
    <xf numFmtId="42" fontId="0" fillId="8" borderId="1" xfId="1" applyNumberFormat="1" applyFont="1" applyFill="1" applyBorder="1" applyAlignment="1" applyProtection="1">
      <alignment horizontal="center" vertical="center"/>
    </xf>
    <xf numFmtId="42" fontId="0" fillId="3" borderId="7" xfId="0" applyNumberFormat="1" applyFill="1" applyBorder="1" applyAlignment="1" applyProtection="1">
      <alignment vertical="center"/>
    </xf>
    <xf numFmtId="166" fontId="0" fillId="0" borderId="9" xfId="0" applyNumberFormat="1" applyFill="1" applyBorder="1" applyAlignment="1" applyProtection="1">
      <alignment vertical="center"/>
    </xf>
    <xf numFmtId="166" fontId="0" fillId="0" borderId="1" xfId="0" applyNumberFormat="1" applyFill="1" applyBorder="1" applyAlignment="1" applyProtection="1">
      <alignment vertical="center"/>
    </xf>
    <xf numFmtId="166" fontId="0" fillId="0" borderId="2" xfId="0" applyNumberFormat="1" applyFill="1" applyBorder="1" applyAlignment="1" applyProtection="1">
      <alignment vertical="center"/>
    </xf>
    <xf numFmtId="0" fontId="0" fillId="0" borderId="0" xfId="0" applyProtection="1"/>
    <xf numFmtId="167" fontId="0" fillId="3" borderId="1" xfId="0" applyNumberFormat="1" applyFont="1" applyFill="1" applyBorder="1" applyAlignment="1" applyProtection="1">
      <alignment vertical="center"/>
    </xf>
    <xf numFmtId="0" fontId="0" fillId="0" borderId="1" xfId="0" applyBorder="1" applyProtection="1"/>
    <xf numFmtId="0" fontId="0" fillId="0" borderId="20" xfId="0" applyFill="1" applyBorder="1" applyProtection="1"/>
    <xf numFmtId="167" fontId="2" fillId="3" borderId="1" xfId="0" applyNumberFormat="1" applyFont="1" applyFill="1" applyBorder="1" applyAlignment="1" applyProtection="1">
      <alignment vertical="center"/>
    </xf>
    <xf numFmtId="0" fontId="2" fillId="0" borderId="1" xfId="0" applyFont="1" applyBorder="1" applyProtection="1"/>
    <xf numFmtId="0" fontId="0" fillId="12" borderId="0" xfId="0" applyFill="1" applyProtection="1"/>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9" fillId="0" borderId="24" xfId="0" applyFont="1" applyBorder="1" applyAlignment="1">
      <alignment horizontal="center" vertical="center"/>
    </xf>
    <xf numFmtId="0" fontId="9" fillId="0" borderId="0" xfId="0" applyFont="1" applyBorder="1" applyAlignment="1">
      <alignment horizontal="center" vertical="center"/>
    </xf>
    <xf numFmtId="0" fontId="9" fillId="0" borderId="25" xfId="0" applyFont="1" applyBorder="1" applyAlignment="1">
      <alignment horizontal="center" vertical="center"/>
    </xf>
    <xf numFmtId="0" fontId="5" fillId="11" borderId="1" xfId="0" applyFont="1" applyFill="1" applyBorder="1" applyAlignment="1">
      <alignment horizontal="center" vertical="center" wrapText="1" readingOrder="1"/>
    </xf>
    <xf numFmtId="0" fontId="6" fillId="10" borderId="1" xfId="0" applyFont="1" applyFill="1" applyBorder="1" applyAlignment="1">
      <alignment horizontal="center" vertical="center" wrapText="1" readingOrder="1"/>
    </xf>
  </cellXfs>
  <cellStyles count="3">
    <cellStyle name="Moneda [0]" xfId="1" builtinId="7"/>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0</xdr:row>
      <xdr:rowOff>0</xdr:rowOff>
    </xdr:from>
    <xdr:to>
      <xdr:col>12</xdr:col>
      <xdr:colOff>287655</xdr:colOff>
      <xdr:row>20</xdr:row>
      <xdr:rowOff>60325</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8067675" y="0"/>
          <a:ext cx="5612130" cy="4556125"/>
        </a:xfrm>
        <a:prstGeom prst="rect">
          <a:avLst/>
        </a:prstGeom>
      </xdr:spPr>
    </xdr:pic>
    <xdr:clientData/>
  </xdr:twoCellAnchor>
  <xdr:twoCellAnchor editAs="oneCell">
    <xdr:from>
      <xdr:col>5</xdr:col>
      <xdr:colOff>9525</xdr:colOff>
      <xdr:row>24</xdr:row>
      <xdr:rowOff>152400</xdr:rowOff>
    </xdr:from>
    <xdr:to>
      <xdr:col>12</xdr:col>
      <xdr:colOff>287655</xdr:colOff>
      <xdr:row>34</xdr:row>
      <xdr:rowOff>106680</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8067675" y="4562475"/>
          <a:ext cx="5612130" cy="2049780"/>
        </a:xfrm>
        <a:prstGeom prst="rect">
          <a:avLst/>
        </a:prstGeom>
      </xdr:spPr>
    </xdr:pic>
    <xdr:clientData/>
  </xdr:twoCellAnchor>
  <xdr:twoCellAnchor editAs="oneCell">
    <xdr:from>
      <xdr:col>5</xdr:col>
      <xdr:colOff>28575</xdr:colOff>
      <xdr:row>35</xdr:row>
      <xdr:rowOff>0</xdr:rowOff>
    </xdr:from>
    <xdr:to>
      <xdr:col>12</xdr:col>
      <xdr:colOff>306705</xdr:colOff>
      <xdr:row>47</xdr:row>
      <xdr:rowOff>92075</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a:fillRect/>
        </a:stretch>
      </xdr:blipFill>
      <xdr:spPr>
        <a:xfrm>
          <a:off x="8086725" y="6591300"/>
          <a:ext cx="5612130" cy="2482850"/>
        </a:xfrm>
        <a:prstGeom prst="rect">
          <a:avLst/>
        </a:prstGeom>
      </xdr:spPr>
    </xdr:pic>
    <xdr:clientData/>
  </xdr:twoCellAnchor>
  <xdr:twoCellAnchor editAs="oneCell">
    <xdr:from>
      <xdr:col>5</xdr:col>
      <xdr:colOff>38100</xdr:colOff>
      <xdr:row>48</xdr:row>
      <xdr:rowOff>19050</xdr:rowOff>
    </xdr:from>
    <xdr:to>
      <xdr:col>12</xdr:col>
      <xdr:colOff>316230</xdr:colOff>
      <xdr:row>60</xdr:row>
      <xdr:rowOff>120015</xdr:rowOff>
    </xdr:to>
    <xdr:pic>
      <xdr:nvPicPr>
        <xdr:cNvPr id="5" name="Imagen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a:fillRect/>
        </a:stretch>
      </xdr:blipFill>
      <xdr:spPr>
        <a:xfrm>
          <a:off x="8096250" y="9077325"/>
          <a:ext cx="5612130" cy="2434590"/>
        </a:xfrm>
        <a:prstGeom prst="rect">
          <a:avLst/>
        </a:prstGeom>
      </xdr:spPr>
    </xdr:pic>
    <xdr:clientData/>
  </xdr:twoCellAnchor>
  <xdr:twoCellAnchor editAs="oneCell">
    <xdr:from>
      <xdr:col>5</xdr:col>
      <xdr:colOff>57150</xdr:colOff>
      <xdr:row>62</xdr:row>
      <xdr:rowOff>76200</xdr:rowOff>
    </xdr:from>
    <xdr:to>
      <xdr:col>12</xdr:col>
      <xdr:colOff>335280</xdr:colOff>
      <xdr:row>79</xdr:row>
      <xdr:rowOff>10795</xdr:rowOff>
    </xdr:to>
    <xdr:pic>
      <xdr:nvPicPr>
        <xdr:cNvPr id="6" name="Imagen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a:fillRect/>
        </a:stretch>
      </xdr:blipFill>
      <xdr:spPr>
        <a:xfrm>
          <a:off x="8115300" y="11506200"/>
          <a:ext cx="5612130" cy="3163570"/>
        </a:xfrm>
        <a:prstGeom prst="rect">
          <a:avLst/>
        </a:prstGeom>
      </xdr:spPr>
    </xdr:pic>
    <xdr:clientData/>
  </xdr:twoCellAnchor>
  <xdr:twoCellAnchor editAs="oneCell">
    <xdr:from>
      <xdr:col>5</xdr:col>
      <xdr:colOff>57150</xdr:colOff>
      <xdr:row>83</xdr:row>
      <xdr:rowOff>152400</xdr:rowOff>
    </xdr:from>
    <xdr:to>
      <xdr:col>12</xdr:col>
      <xdr:colOff>335280</xdr:colOff>
      <xdr:row>97</xdr:row>
      <xdr:rowOff>135890</xdr:rowOff>
    </xdr:to>
    <xdr:pic>
      <xdr:nvPicPr>
        <xdr:cNvPr id="7" name="Imagen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a:fillRect/>
        </a:stretch>
      </xdr:blipFill>
      <xdr:spPr>
        <a:xfrm>
          <a:off x="8115300" y="15382875"/>
          <a:ext cx="5612130" cy="2650490"/>
        </a:xfrm>
        <a:prstGeom prst="rect">
          <a:avLst/>
        </a:prstGeom>
      </xdr:spPr>
    </xdr:pic>
    <xdr:clientData/>
  </xdr:twoCellAnchor>
  <xdr:twoCellAnchor editAs="oneCell">
    <xdr:from>
      <xdr:col>5</xdr:col>
      <xdr:colOff>38100</xdr:colOff>
      <xdr:row>97</xdr:row>
      <xdr:rowOff>142875</xdr:rowOff>
    </xdr:from>
    <xdr:to>
      <xdr:col>12</xdr:col>
      <xdr:colOff>316230</xdr:colOff>
      <xdr:row>114</xdr:row>
      <xdr:rowOff>53975</xdr:rowOff>
    </xdr:to>
    <xdr:pic>
      <xdr:nvPicPr>
        <xdr:cNvPr id="8" name="Imagen 7">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a:stretch>
          <a:fillRect/>
        </a:stretch>
      </xdr:blipFill>
      <xdr:spPr>
        <a:xfrm>
          <a:off x="8096250" y="18040350"/>
          <a:ext cx="5612130" cy="3149600"/>
        </a:xfrm>
        <a:prstGeom prst="rect">
          <a:avLst/>
        </a:prstGeom>
      </xdr:spPr>
    </xdr:pic>
    <xdr:clientData/>
  </xdr:twoCellAnchor>
  <xdr:twoCellAnchor editAs="oneCell">
    <xdr:from>
      <xdr:col>5</xdr:col>
      <xdr:colOff>47625</xdr:colOff>
      <xdr:row>80</xdr:row>
      <xdr:rowOff>38100</xdr:rowOff>
    </xdr:from>
    <xdr:to>
      <xdr:col>12</xdr:col>
      <xdr:colOff>325755</xdr:colOff>
      <xdr:row>83</xdr:row>
      <xdr:rowOff>120015</xdr:rowOff>
    </xdr:to>
    <xdr:pic>
      <xdr:nvPicPr>
        <xdr:cNvPr id="9" name="Imagen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a:stretch>
          <a:fillRect/>
        </a:stretch>
      </xdr:blipFill>
      <xdr:spPr>
        <a:xfrm>
          <a:off x="8105775" y="14697075"/>
          <a:ext cx="5612130" cy="653415"/>
        </a:xfrm>
        <a:prstGeom prst="rect">
          <a:avLst/>
        </a:prstGeom>
      </xdr:spPr>
    </xdr:pic>
    <xdr:clientData/>
  </xdr:twoCellAnchor>
  <xdr:twoCellAnchor editAs="oneCell">
    <xdr:from>
      <xdr:col>5</xdr:col>
      <xdr:colOff>19050</xdr:colOff>
      <xdr:row>115</xdr:row>
      <xdr:rowOff>28575</xdr:rowOff>
    </xdr:from>
    <xdr:to>
      <xdr:col>12</xdr:col>
      <xdr:colOff>297180</xdr:colOff>
      <xdr:row>136</xdr:row>
      <xdr:rowOff>3175</xdr:rowOff>
    </xdr:to>
    <xdr:pic>
      <xdr:nvPicPr>
        <xdr:cNvPr id="10" name="Imagen 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a:stretch>
          <a:fillRect/>
        </a:stretch>
      </xdr:blipFill>
      <xdr:spPr>
        <a:xfrm>
          <a:off x="8077200" y="21355050"/>
          <a:ext cx="5612130" cy="3975100"/>
        </a:xfrm>
        <a:prstGeom prst="rect">
          <a:avLst/>
        </a:prstGeom>
      </xdr:spPr>
    </xdr:pic>
    <xdr:clientData/>
  </xdr:twoCellAnchor>
  <xdr:twoCellAnchor editAs="oneCell">
    <xdr:from>
      <xdr:col>5</xdr:col>
      <xdr:colOff>19050</xdr:colOff>
      <xdr:row>136</xdr:row>
      <xdr:rowOff>57150</xdr:rowOff>
    </xdr:from>
    <xdr:to>
      <xdr:col>12</xdr:col>
      <xdr:colOff>297180</xdr:colOff>
      <xdr:row>149</xdr:row>
      <xdr:rowOff>163830</xdr:rowOff>
    </xdr:to>
    <xdr:pic>
      <xdr:nvPicPr>
        <xdr:cNvPr id="11" name="Imagen 10">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a:stretch>
          <a:fillRect/>
        </a:stretch>
      </xdr:blipFill>
      <xdr:spPr>
        <a:xfrm>
          <a:off x="8077200" y="25384125"/>
          <a:ext cx="5612130" cy="25831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0014845/AppData/Local/Microsoft/Windows/INetCache/Content.Outlook/VVJKBUNA/Presupuestos%20ITALCO_2019_Rev%200_Relacionado%20con%20Arch%20COE%20Rev%203%20(0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neDrive%20-%20Ecopetrol%20S.A/Nuevo%20Contrato%20Marco/Contrato%20Consorcio%20TABARCA/COE/TABARCA%20BARRANCA%20-RE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ores"/>
      <sheetName val="Presupuesto"/>
      <sheetName val="Resumen Ppto"/>
    </sheetNames>
    <sheetDataSet>
      <sheetData sheetId="0"/>
      <sheetData sheetId="1">
        <row r="4">
          <cell r="A4" t="str">
            <v>5.1.1</v>
          </cell>
          <cell r="B4" t="str">
            <v>Mano de obra directa nacional (TIN - Tarifa integral por nivel)</v>
          </cell>
        </row>
        <row r="45">
          <cell r="A45" t="str">
            <v>5.1.2</v>
          </cell>
          <cell r="B45" t="str">
            <v>Mano de obra directa extranjera</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datos formato"/>
      <sheetName val="0. Instrucciones"/>
      <sheetName val="1. COE "/>
      <sheetName val="1.1 COE Opc. No 1 (2023 - 2024)"/>
      <sheetName val="1.2 COE Opc. No 2 (2025 - 2026)"/>
      <sheetName val="2. Tecnologias"/>
      <sheetName val="3. indicadores de Desempeño"/>
      <sheetName val="Actividades"/>
      <sheetName val="Norma Ecopetrol"/>
    </sheetNames>
    <sheetDataSet>
      <sheetData sheetId="0" refreshError="1"/>
      <sheetData sheetId="1" refreshError="1"/>
      <sheetData sheetId="2" refreshError="1">
        <row r="22">
          <cell r="A22" t="str">
            <v>5.1</v>
          </cell>
          <cell r="B22" t="str">
            <v>MANO DE OBRA (MO) DIRECTA A PAGAR POR PRECIO UNITARIO</v>
          </cell>
        </row>
        <row r="23">
          <cell r="A23" t="str">
            <v>5.1.1</v>
          </cell>
          <cell r="B23" t="str">
            <v>Mano de obra directa nacional (TIN - Tarifa integral por nivel)</v>
          </cell>
        </row>
        <row r="24">
          <cell r="A24" t="str">
            <v>5.1.1.1</v>
          </cell>
          <cell r="B24" t="str">
            <v>Jornada 48 horas semanales (horario diurno, sin dominical ni festivo)</v>
          </cell>
        </row>
        <row r="25">
          <cell r="A25" t="str">
            <v>5.1.1.1.1</v>
          </cell>
          <cell r="B25" t="str">
            <v>Nivel E11</v>
          </cell>
          <cell r="C25" t="str">
            <v>DÍA</v>
          </cell>
          <cell r="D25">
            <v>404967.70758534822</v>
          </cell>
        </row>
        <row r="26">
          <cell r="A26" t="str">
            <v>5.1.1.1.2</v>
          </cell>
          <cell r="B26" t="str">
            <v>Nivel D9</v>
          </cell>
          <cell r="C26" t="str">
            <v>DÍA</v>
          </cell>
          <cell r="D26">
            <v>364424.76181524742</v>
          </cell>
        </row>
        <row r="27">
          <cell r="A27" t="str">
            <v>5.1.1.1.3</v>
          </cell>
          <cell r="B27" t="str">
            <v>Nivel D7</v>
          </cell>
          <cell r="C27" t="str">
            <v>DÍA</v>
          </cell>
          <cell r="D27">
            <v>331233.39213251893</v>
          </cell>
        </row>
        <row r="28">
          <cell r="A28" t="str">
            <v>5.1.1.1.4</v>
          </cell>
          <cell r="B28" t="str">
            <v>Nivel C6</v>
          </cell>
          <cell r="C28" t="str">
            <v>DÍA</v>
          </cell>
          <cell r="D28">
            <v>316013.85119733802</v>
          </cell>
        </row>
        <row r="29">
          <cell r="A29" t="str">
            <v>5.1.1.1.5</v>
          </cell>
          <cell r="B29" t="str">
            <v>Nivel C5</v>
          </cell>
          <cell r="C29" t="str">
            <v>DÍA</v>
          </cell>
          <cell r="D29">
            <v>305029.34090531984</v>
          </cell>
        </row>
        <row r="30">
          <cell r="A30" t="str">
            <v>5.1.1.1.6</v>
          </cell>
          <cell r="B30" t="str">
            <v>Nivel B4</v>
          </cell>
          <cell r="C30" t="str">
            <v>DÍA</v>
          </cell>
          <cell r="D30">
            <v>294573.00417947402</v>
          </cell>
        </row>
        <row r="31">
          <cell r="A31" t="str">
            <v>5.1.1.1.7</v>
          </cell>
          <cell r="B31" t="str">
            <v>Nivel B3</v>
          </cell>
          <cell r="C31" t="str">
            <v>DÍA</v>
          </cell>
          <cell r="D31">
            <v>284619.12871637632</v>
          </cell>
        </row>
        <row r="32">
          <cell r="A32" t="str">
            <v>5.1.1.1.8</v>
          </cell>
          <cell r="B32" t="str">
            <v>Nivel A2</v>
          </cell>
          <cell r="C32" t="str">
            <v>DÍA</v>
          </cell>
          <cell r="D32">
            <v>272458.28054270049</v>
          </cell>
        </row>
        <row r="33">
          <cell r="A33" t="str">
            <v>5.1.1.1.9</v>
          </cell>
          <cell r="B33" t="str">
            <v>Nivel A1</v>
          </cell>
          <cell r="C33" t="str">
            <v>DÍA</v>
          </cell>
          <cell r="D33">
            <v>263562.89490389946</v>
          </cell>
        </row>
        <row r="34">
          <cell r="A34" t="str">
            <v>5.1.1.2</v>
          </cell>
          <cell r="B34" t="str">
            <v>Jornada 60 horas semanales (horario diurno, dominical y festivo)</v>
          </cell>
        </row>
        <row r="35">
          <cell r="A35" t="str">
            <v>5.1.1.2.1</v>
          </cell>
          <cell r="B35" t="str">
            <v>Nivel E11</v>
          </cell>
          <cell r="C35" t="str">
            <v>DÍA</v>
          </cell>
          <cell r="D35">
            <v>427550.60941363761</v>
          </cell>
        </row>
        <row r="36">
          <cell r="A36" t="str">
            <v>5.1.1.2.2</v>
          </cell>
          <cell r="B36" t="str">
            <v>Nivel D9</v>
          </cell>
          <cell r="C36" t="str">
            <v>DÍA</v>
          </cell>
          <cell r="D36">
            <v>387013.02037341683</v>
          </cell>
        </row>
        <row r="37">
          <cell r="A37" t="str">
            <v>5.1.1.2.3</v>
          </cell>
          <cell r="B37" t="str">
            <v>Nivel D7</v>
          </cell>
          <cell r="C37" t="str">
            <v>DÍA</v>
          </cell>
          <cell r="D37">
            <v>351511.82876641338</v>
          </cell>
        </row>
        <row r="38">
          <cell r="A38" t="str">
            <v>5.1.1.2.4</v>
          </cell>
          <cell r="B38" t="str">
            <v>Nivel C6</v>
          </cell>
          <cell r="C38" t="str">
            <v>DÍA</v>
          </cell>
          <cell r="D38">
            <v>335362.35952405684</v>
          </cell>
        </row>
        <row r="39">
          <cell r="A39" t="str">
            <v>5.1.1.2.5</v>
          </cell>
          <cell r="B39" t="str">
            <v>Nivel C5</v>
          </cell>
          <cell r="C39" t="str">
            <v>DÍA</v>
          </cell>
          <cell r="D39">
            <v>323707.18665105716</v>
          </cell>
        </row>
        <row r="40">
          <cell r="A40" t="str">
            <v>5.1.1.2.6</v>
          </cell>
          <cell r="B40" t="str">
            <v>Nivel B4</v>
          </cell>
          <cell r="C40" t="str">
            <v>DÍA</v>
          </cell>
          <cell r="D40">
            <v>312612.3277235101</v>
          </cell>
        </row>
        <row r="41">
          <cell r="A41" t="str">
            <v>5.1.1.2.7</v>
          </cell>
          <cell r="B41" t="str">
            <v>Nivel B3</v>
          </cell>
          <cell r="C41" t="str">
            <v>DÍA</v>
          </cell>
          <cell r="D41">
            <v>302050.99909201538</v>
          </cell>
        </row>
        <row r="42">
          <cell r="A42" t="str">
            <v>5.1.1.2.8</v>
          </cell>
          <cell r="B42" t="str">
            <v>Nivel A2</v>
          </cell>
          <cell r="C42" t="str">
            <v>DÍA</v>
          </cell>
          <cell r="D42">
            <v>289147.7081569655</v>
          </cell>
        </row>
        <row r="43">
          <cell r="A43" t="str">
            <v>5.1.1.2.9</v>
          </cell>
          <cell r="B43" t="str">
            <v>Nivel A1</v>
          </cell>
          <cell r="C43" t="str">
            <v>DÍA</v>
          </cell>
          <cell r="D43">
            <v>279708.078762352</v>
          </cell>
        </row>
        <row r="44">
          <cell r="A44" t="str">
            <v>5.1.1.3</v>
          </cell>
          <cell r="B44" t="str">
            <v>Jornada 60 horas semanales (horario diurno, nocturno, dominical y festivo)</v>
          </cell>
        </row>
        <row r="45">
          <cell r="A45" t="str">
            <v>5.1.1.3.1</v>
          </cell>
          <cell r="B45" t="str">
            <v>Nivel E11</v>
          </cell>
          <cell r="C45" t="str">
            <v>DÍA</v>
          </cell>
          <cell r="D45">
            <v>443648.6540491457</v>
          </cell>
        </row>
        <row r="46">
          <cell r="A46" t="str">
            <v>5.1.1.3.2</v>
          </cell>
          <cell r="B46" t="str">
            <v>Nivel D9</v>
          </cell>
          <cell r="C46" t="str">
            <v>DÍA</v>
          </cell>
          <cell r="D46">
            <v>401689.3888987613</v>
          </cell>
        </row>
        <row r="47">
          <cell r="A47" t="str">
            <v>5.1.1.3.3</v>
          </cell>
          <cell r="B47" t="str">
            <v>Nivel D7</v>
          </cell>
          <cell r="C47" t="str">
            <v>DÍA</v>
          </cell>
          <cell r="D47">
            <v>364767.5925275702</v>
          </cell>
        </row>
        <row r="48">
          <cell r="A48" t="str">
            <v>5.1.1.3.4</v>
          </cell>
          <cell r="B48" t="str">
            <v>Nivel C6</v>
          </cell>
          <cell r="C48" t="str">
            <v>DÍA</v>
          </cell>
          <cell r="D48">
            <v>347964.60223984829</v>
          </cell>
        </row>
        <row r="49">
          <cell r="A49" t="str">
            <v>5.1.1.3.5</v>
          </cell>
          <cell r="B49" t="str">
            <v>Nivel C5</v>
          </cell>
          <cell r="C49" t="str">
            <v>DÍA</v>
          </cell>
          <cell r="D49">
            <v>335839.10848338075</v>
          </cell>
        </row>
        <row r="50">
          <cell r="A50" t="str">
            <v>5.1.1.3.6</v>
          </cell>
          <cell r="B50" t="str">
            <v>Nivel B4</v>
          </cell>
          <cell r="C50" t="str">
            <v>DÍA</v>
          </cell>
          <cell r="D50">
            <v>324295.35559188598</v>
          </cell>
        </row>
        <row r="51">
          <cell r="A51" t="str">
            <v>5.1.1.3.7</v>
          </cell>
          <cell r="B51" t="str">
            <v>Nivel B3</v>
          </cell>
          <cell r="C51" t="str">
            <v>DÍA</v>
          </cell>
          <cell r="D51">
            <v>313306.55991596379</v>
          </cell>
        </row>
        <row r="52">
          <cell r="A52" t="str">
            <v>5.1.1.3.8</v>
          </cell>
          <cell r="B52" t="str">
            <v>Nivel A2</v>
          </cell>
          <cell r="C52" t="str">
            <v>DÍA</v>
          </cell>
          <cell r="D52">
            <v>299880.45214462158</v>
          </cell>
        </row>
        <row r="53">
          <cell r="A53" t="str">
            <v>5.1.1.3.9</v>
          </cell>
          <cell r="B53" t="str">
            <v>Nivel A1</v>
          </cell>
          <cell r="C53" t="str">
            <v>DÍA</v>
          </cell>
          <cell r="D53">
            <v>290060.494928525</v>
          </cell>
        </row>
        <row r="54">
          <cell r="A54" t="str">
            <v>5.1.1.4</v>
          </cell>
          <cell r="B54" t="str">
            <v>Cobertura 24 Horas por día de lunes a domingo (incluye diurno, nocturno, dominical y festivo)</v>
          </cell>
        </row>
        <row r="55">
          <cell r="A55" t="str">
            <v>5.1.1.4.1</v>
          </cell>
          <cell r="B55" t="str">
            <v>Nivel E11</v>
          </cell>
          <cell r="C55" t="str">
            <v>DÍA</v>
          </cell>
          <cell r="D55">
            <v>1371707.4624966437</v>
          </cell>
        </row>
        <row r="56">
          <cell r="A56" t="str">
            <v>5.1.1.4.2</v>
          </cell>
          <cell r="B56" t="str">
            <v>Nivel D9</v>
          </cell>
          <cell r="C56" t="str">
            <v>DÍA</v>
          </cell>
          <cell r="D56">
            <v>1316462.4358977743</v>
          </cell>
        </row>
        <row r="57">
          <cell r="A57" t="str">
            <v>5.1.1.4.3</v>
          </cell>
          <cell r="B57" t="str">
            <v>Nivel D7</v>
          </cell>
          <cell r="C57" t="str">
            <v>DÍA</v>
          </cell>
          <cell r="D57">
            <v>1195660.6776809506</v>
          </cell>
        </row>
        <row r="58">
          <cell r="A58" t="str">
            <v>5.1.1.4.4</v>
          </cell>
          <cell r="B58" t="str">
            <v>Nivel C6</v>
          </cell>
          <cell r="C58" t="str">
            <v>DÍA</v>
          </cell>
          <cell r="D58">
            <v>1140723.1273771957</v>
          </cell>
        </row>
        <row r="59">
          <cell r="A59" t="str">
            <v>5.1.1.4.5</v>
          </cell>
          <cell r="B59" t="str">
            <v>Nivel C5</v>
          </cell>
          <cell r="C59" t="str">
            <v>DÍA</v>
          </cell>
          <cell r="D59">
            <v>1101076.8981890143</v>
          </cell>
        </row>
        <row r="60">
          <cell r="A60" t="str">
            <v>5.1.1.4.6</v>
          </cell>
          <cell r="B60" t="str">
            <v>Nivel B4</v>
          </cell>
          <cell r="C60" t="str">
            <v>DÍA</v>
          </cell>
          <cell r="D60">
            <v>1063335.5221461765</v>
          </cell>
        </row>
        <row r="61">
          <cell r="A61" t="str">
            <v>5.1.1.4.7</v>
          </cell>
          <cell r="B61" t="str">
            <v>Nivel B3</v>
          </cell>
          <cell r="C61" t="str">
            <v>DÍA</v>
          </cell>
          <cell r="D61">
            <v>1027406.8634947456</v>
          </cell>
        </row>
        <row r="62">
          <cell r="A62" t="str">
            <v>5.1.1.4.8</v>
          </cell>
          <cell r="B62" t="str">
            <v>Nivel A2</v>
          </cell>
          <cell r="C62" t="str">
            <v>DÍA</v>
          </cell>
          <cell r="D62">
            <v>983511.67616571323</v>
          </cell>
        </row>
        <row r="63">
          <cell r="A63" t="str">
            <v>5.1.1.4.9</v>
          </cell>
          <cell r="B63" t="str">
            <v>Nivel A1</v>
          </cell>
          <cell r="C63" t="str">
            <v>DÍA</v>
          </cell>
          <cell r="D63">
            <v>951403.43726472964</v>
          </cell>
        </row>
        <row r="64">
          <cell r="A64" t="str">
            <v>5.1.2</v>
          </cell>
          <cell r="B64" t="str">
            <v>Mano de obra directa extranjera</v>
          </cell>
        </row>
        <row r="65">
          <cell r="A65" t="str">
            <v>5.1.2.1</v>
          </cell>
          <cell r="B65" t="str">
            <v>Insulation Foreman</v>
          </cell>
          <cell r="C65" t="str">
            <v>DÍA</v>
          </cell>
          <cell r="D65">
            <v>1439410.1001045436</v>
          </cell>
        </row>
        <row r="66">
          <cell r="A66" t="str">
            <v>5.1.2.2</v>
          </cell>
          <cell r="B66" t="str">
            <v>Mechanical Foreman</v>
          </cell>
          <cell r="C66" t="str">
            <v>DÍA</v>
          </cell>
          <cell r="D66">
            <v>1439410.1001045436</v>
          </cell>
        </row>
        <row r="67">
          <cell r="A67" t="str">
            <v>5.1.2.3</v>
          </cell>
          <cell r="B67" t="str">
            <v>Pipe Foreman</v>
          </cell>
          <cell r="C67" t="str">
            <v>DÍA</v>
          </cell>
          <cell r="D67">
            <v>1439410.1001045436</v>
          </cell>
        </row>
        <row r="68">
          <cell r="A68" t="str">
            <v>5.1.2.4</v>
          </cell>
          <cell r="B68" t="str">
            <v>Welder I</v>
          </cell>
          <cell r="C68" t="str">
            <v>DÍA</v>
          </cell>
          <cell r="D68">
            <v>1295585.116863291</v>
          </cell>
        </row>
        <row r="69">
          <cell r="A69" t="str">
            <v>5.1.2.5</v>
          </cell>
          <cell r="B69" t="str">
            <v>Welder II</v>
          </cell>
          <cell r="C69" t="str">
            <v>DÍA</v>
          </cell>
          <cell r="D69">
            <v>1007935.1503807857</v>
          </cell>
        </row>
        <row r="70">
          <cell r="A70" t="str">
            <v>5.1.2.6</v>
          </cell>
          <cell r="B70" t="str">
            <v>Pipefitter</v>
          </cell>
          <cell r="C70" t="str">
            <v>DÍA</v>
          </cell>
          <cell r="D70">
            <v>1295585.116863291</v>
          </cell>
        </row>
        <row r="71">
          <cell r="A71" t="str">
            <v>5.1.2.7</v>
          </cell>
          <cell r="B71" t="str">
            <v>Mechanic</v>
          </cell>
          <cell r="C71" t="str">
            <v>DÍA</v>
          </cell>
          <cell r="D71">
            <v>1295585.116863291</v>
          </cell>
        </row>
        <row r="72">
          <cell r="A72" t="str">
            <v>5.1.2.8</v>
          </cell>
          <cell r="B72" t="str">
            <v>Boilermaker foreman</v>
          </cell>
          <cell r="C72" t="str">
            <v>DÍA</v>
          </cell>
          <cell r="D72">
            <v>1295585.116863291</v>
          </cell>
        </row>
        <row r="73">
          <cell r="A73" t="str">
            <v>5.1.2.9</v>
          </cell>
          <cell r="B73" t="str">
            <v>Boilermaker</v>
          </cell>
          <cell r="C73" t="str">
            <v>DÍA</v>
          </cell>
          <cell r="D73">
            <v>1295585.116863291</v>
          </cell>
        </row>
        <row r="74">
          <cell r="A74" t="str">
            <v>5.2</v>
          </cell>
          <cell r="B74" t="str">
            <v>MANO DE OBRA (MO) DIRECTA A PAGAR POR NORMA DE LABOR Y/O JUICIO DE EXPERTO</v>
          </cell>
        </row>
        <row r="75">
          <cell r="A75" t="str">
            <v>5.2.1</v>
          </cell>
          <cell r="B75" t="str">
            <v>TIE (Tarifa Integral por Especialidad) - Jornada 60 horas semanales (horario diurno, dominical y festivo)</v>
          </cell>
        </row>
        <row r="76">
          <cell r="A76" t="str">
            <v>5.2.1.1</v>
          </cell>
          <cell r="B76" t="str">
            <v>Tarifa Integral por Especialidad Metalistería</v>
          </cell>
          <cell r="C76" t="str">
            <v>HH</v>
          </cell>
          <cell r="D76">
            <v>50413.256247069825</v>
          </cell>
        </row>
        <row r="77">
          <cell r="A77" t="str">
            <v>5.2.1.2</v>
          </cell>
          <cell r="B77" t="str">
            <v>Tarifa Integral por Especialidad Soldadura</v>
          </cell>
          <cell r="C77" t="str">
            <v>HH</v>
          </cell>
          <cell r="D77">
            <v>54949.335109491061</v>
          </cell>
        </row>
        <row r="78">
          <cell r="A78" t="str">
            <v>5.2.1.3</v>
          </cell>
          <cell r="B78" t="str">
            <v>Tarifa Integral por Especialidad Mecánica</v>
          </cell>
          <cell r="C78" t="str">
            <v>HH</v>
          </cell>
          <cell r="D78">
            <v>51395.680507069883</v>
          </cell>
        </row>
        <row r="79">
          <cell r="A79" t="str">
            <v>5.2.1.4</v>
          </cell>
          <cell r="B79" t="str">
            <v>Tarifa Integral por Especialidad Electricidad</v>
          </cell>
          <cell r="C79" t="str">
            <v>HH</v>
          </cell>
          <cell r="D79">
            <v>51381.75300938177</v>
          </cell>
        </row>
        <row r="80">
          <cell r="A80" t="str">
            <v>5.2.1.5</v>
          </cell>
          <cell r="B80" t="str">
            <v>Tarifa Integral por Especialidad Instrumentista</v>
          </cell>
          <cell r="C80" t="str">
            <v>HH</v>
          </cell>
          <cell r="D80">
            <v>51097.84632573944</v>
          </cell>
        </row>
        <row r="81">
          <cell r="A81" t="str">
            <v>5.2.1.6</v>
          </cell>
          <cell r="B81" t="str">
            <v>Tarifa Integral por Especialidad Refractarista</v>
          </cell>
          <cell r="C81" t="str">
            <v>HH</v>
          </cell>
          <cell r="D81">
            <v>46879.957218192816</v>
          </cell>
        </row>
        <row r="82">
          <cell r="A82" t="str">
            <v>5.2.1.7</v>
          </cell>
          <cell r="B82" t="str">
            <v>Tarifa Integral por Especialidad limpieza de equipos</v>
          </cell>
          <cell r="C82" t="str">
            <v>HH</v>
          </cell>
          <cell r="D82">
            <v>48581.254628094786</v>
          </cell>
        </row>
        <row r="83">
          <cell r="A83" t="str">
            <v>5.2.1.8</v>
          </cell>
          <cell r="B83" t="str">
            <v>Tarifa Integral por Especialidad Aislamiento y Obra civil</v>
          </cell>
          <cell r="C83" t="str">
            <v>HH</v>
          </cell>
          <cell r="D83">
            <v>43761.26908203122</v>
          </cell>
        </row>
        <row r="84">
          <cell r="A84" t="str">
            <v>5.2.1.9</v>
          </cell>
          <cell r="B84" t="str">
            <v>Tarifa Integral por Especialidad Pintura</v>
          </cell>
          <cell r="C84" t="str">
            <v>HH</v>
          </cell>
          <cell r="D84">
            <v>43723.771972870913</v>
          </cell>
        </row>
        <row r="85">
          <cell r="A85" t="str">
            <v>5.2.1.10</v>
          </cell>
          <cell r="B85" t="str">
            <v>Tarifa Integral por Especialidad Andamios</v>
          </cell>
          <cell r="C85" t="str">
            <v>HH</v>
          </cell>
          <cell r="D85">
            <v>45380.072851780511</v>
          </cell>
        </row>
        <row r="86">
          <cell r="A86" t="str">
            <v>5.2.2</v>
          </cell>
          <cell r="B86" t="str">
            <v>TIE (Tarifa Integral por Especialidad) - Cobertura 24 Horas por día (horario diurno, nocturno, dominical y festivo)</v>
          </cell>
        </row>
        <row r="87">
          <cell r="A87" t="str">
            <v>5.2.2.1</v>
          </cell>
          <cell r="B87" t="str">
            <v>Tarifa Integral por Especialidad Metalistería</v>
          </cell>
          <cell r="C87" t="str">
            <v>HH</v>
          </cell>
          <cell r="D87">
            <v>60982.084300396578</v>
          </cell>
        </row>
        <row r="88">
          <cell r="A88" t="str">
            <v>5.2.2.2</v>
          </cell>
          <cell r="B88" t="str">
            <v>Tarifa Integral por Especialidad Soldadura</v>
          </cell>
          <cell r="C88" t="str">
            <v>HH</v>
          </cell>
          <cell r="D88">
            <v>70411.000235249972</v>
          </cell>
        </row>
        <row r="89">
          <cell r="A89" t="str">
            <v>5.2.2.3</v>
          </cell>
          <cell r="B89" t="str">
            <v>Tarifa Integral por Especialidad Mecánica</v>
          </cell>
          <cell r="C89" t="str">
            <v>HH</v>
          </cell>
          <cell r="D89">
            <v>61666.674379066193</v>
          </cell>
        </row>
        <row r="90">
          <cell r="A90" t="str">
            <v>5.2.2.4</v>
          </cell>
          <cell r="B90" t="str">
            <v>Tarifa Integral por Especialidad Electricidad</v>
          </cell>
          <cell r="C90" t="str">
            <v>HH</v>
          </cell>
          <cell r="D90">
            <v>62097.355461421728</v>
          </cell>
        </row>
        <row r="91">
          <cell r="A91" t="str">
            <v>5.2.2.5</v>
          </cell>
          <cell r="B91" t="str">
            <v>Tarifa Integral por Especialidad Instrumentista</v>
          </cell>
          <cell r="C91" t="str">
            <v>HH</v>
          </cell>
          <cell r="D91">
            <v>61751.310711170889</v>
          </cell>
        </row>
        <row r="92">
          <cell r="A92" t="str">
            <v>5.2.2.6</v>
          </cell>
          <cell r="B92" t="str">
            <v>Tarifa Integral por Especialidad Refractarista</v>
          </cell>
          <cell r="C92" t="str">
            <v>HH</v>
          </cell>
          <cell r="D92">
            <v>60193.573662054107</v>
          </cell>
        </row>
        <row r="93">
          <cell r="A93" t="str">
            <v>5.2.2.7</v>
          </cell>
          <cell r="B93" t="str">
            <v>Tarifa Integral por Especialidad limpieza de equipos</v>
          </cell>
          <cell r="C93" t="str">
            <v>HH</v>
          </cell>
          <cell r="D93">
            <v>58931.528102315744</v>
          </cell>
        </row>
        <row r="94">
          <cell r="A94" t="str">
            <v>5.2.2.8</v>
          </cell>
          <cell r="B94" t="str">
            <v>Tarifa Integral por Especialidad Aislamiento y Obra civil</v>
          </cell>
          <cell r="C94" t="str">
            <v>HH</v>
          </cell>
          <cell r="D94">
            <v>52904.135641290268</v>
          </cell>
        </row>
        <row r="95">
          <cell r="A95" t="str">
            <v>5.2.2.9</v>
          </cell>
          <cell r="B95" t="str">
            <v>Tarifa Integral por Especialidad Pintura</v>
          </cell>
          <cell r="C95" t="str">
            <v>HH</v>
          </cell>
          <cell r="D95">
            <v>56206.023939349368</v>
          </cell>
        </row>
        <row r="96">
          <cell r="A96" t="str">
            <v>5.2.2.10</v>
          </cell>
          <cell r="B96" t="str">
            <v>Tarifa Integral por Especialidad Andamios</v>
          </cell>
          <cell r="C96" t="str">
            <v>HH</v>
          </cell>
          <cell r="D96">
            <v>54215.463115925035</v>
          </cell>
        </row>
        <row r="97">
          <cell r="A97" t="str">
            <v>5.2.3</v>
          </cell>
          <cell r="B97" t="str">
            <v>TIE (Tarifa Integral por Especialidad) - trabajo con traje HF - Jornada 60 horas semanales (horario diurno, dominical y festivo)</v>
          </cell>
        </row>
        <row r="98">
          <cell r="A98" t="str">
            <v>5.2.3.1</v>
          </cell>
          <cell r="B98" t="str">
            <v>Tarifa Integral por Especialidad Metalistería</v>
          </cell>
          <cell r="C98" t="str">
            <v>HH</v>
          </cell>
          <cell r="D98">
            <v>0</v>
          </cell>
        </row>
        <row r="99">
          <cell r="A99" t="str">
            <v>5.2.3.2</v>
          </cell>
          <cell r="B99" t="str">
            <v>Tarifa Integral por Especialidad Soldadura</v>
          </cell>
          <cell r="C99" t="str">
            <v>HH</v>
          </cell>
          <cell r="D99">
            <v>0</v>
          </cell>
        </row>
        <row r="100">
          <cell r="A100" t="str">
            <v>5.2.3.3</v>
          </cell>
          <cell r="B100" t="str">
            <v>Tarifa Integral por Especialidad Mecánica</v>
          </cell>
          <cell r="C100" t="str">
            <v>HH</v>
          </cell>
          <cell r="D100">
            <v>0</v>
          </cell>
        </row>
        <row r="101">
          <cell r="A101" t="str">
            <v>5.2.3.4</v>
          </cell>
          <cell r="B101" t="str">
            <v>Tarifa Integral por Especialidad Electricidad</v>
          </cell>
          <cell r="C101" t="str">
            <v>HH</v>
          </cell>
          <cell r="D101">
            <v>0</v>
          </cell>
        </row>
        <row r="102">
          <cell r="A102" t="str">
            <v>5.2.3.5</v>
          </cell>
          <cell r="B102" t="str">
            <v>Tarifa Integral por Especialidad Instrumentista</v>
          </cell>
          <cell r="C102" t="str">
            <v>HH</v>
          </cell>
          <cell r="D102">
            <v>0</v>
          </cell>
        </row>
        <row r="103">
          <cell r="A103" t="str">
            <v>5.2.3.6</v>
          </cell>
          <cell r="B103" t="str">
            <v>Tarifa Integral por Especialidad Refractarista</v>
          </cell>
          <cell r="C103" t="str">
            <v>HH</v>
          </cell>
          <cell r="D103">
            <v>0</v>
          </cell>
        </row>
        <row r="104">
          <cell r="A104" t="str">
            <v>5.2.3.7</v>
          </cell>
          <cell r="B104" t="str">
            <v>Tarifa Integral por Especialidad limpieza de equipos</v>
          </cell>
          <cell r="C104" t="str">
            <v>HH</v>
          </cell>
          <cell r="D104">
            <v>0</v>
          </cell>
        </row>
        <row r="105">
          <cell r="A105" t="str">
            <v>5.2.3.8</v>
          </cell>
          <cell r="B105" t="str">
            <v>Tarifa Integral por Especialidad Aislamiento y Obra civil</v>
          </cell>
          <cell r="C105" t="str">
            <v>HH</v>
          </cell>
          <cell r="D105">
            <v>0</v>
          </cell>
        </row>
        <row r="106">
          <cell r="A106" t="str">
            <v>5.2.3.9</v>
          </cell>
          <cell r="B106" t="str">
            <v>Tarifa Integral por Especialidad Pintura</v>
          </cell>
          <cell r="C106" t="str">
            <v>HH</v>
          </cell>
          <cell r="D106">
            <v>0</v>
          </cell>
        </row>
        <row r="107">
          <cell r="A107" t="str">
            <v>5.2.3.10</v>
          </cell>
          <cell r="B107" t="str">
            <v>Tarifa Integral por Especialidad Andamios</v>
          </cell>
          <cell r="C107" t="str">
            <v>HH</v>
          </cell>
          <cell r="D107">
            <v>0</v>
          </cell>
        </row>
        <row r="108">
          <cell r="A108" t="str">
            <v>5.2.4</v>
          </cell>
          <cell r="B108" t="str">
            <v>TIE (Tarifa Integral por Especialidad) - trabajo con traje HF - Cobertura 24 Horas por día (horario diurno, nocturno, dominical y festivo)</v>
          </cell>
        </row>
        <row r="109">
          <cell r="A109" t="str">
            <v>5.2.4.1</v>
          </cell>
          <cell r="B109" t="str">
            <v>Tarifa Integral por Especialidad Metalistería</v>
          </cell>
          <cell r="C109" t="str">
            <v>HH</v>
          </cell>
          <cell r="D109">
            <v>0</v>
          </cell>
        </row>
        <row r="110">
          <cell r="A110" t="str">
            <v>5.2.4.2</v>
          </cell>
          <cell r="B110" t="str">
            <v>Tarifa Integral por Especialidad Soldadura</v>
          </cell>
          <cell r="C110" t="str">
            <v>HH</v>
          </cell>
          <cell r="D110">
            <v>0</v>
          </cell>
        </row>
        <row r="111">
          <cell r="A111" t="str">
            <v>5.2.4.3</v>
          </cell>
          <cell r="B111" t="str">
            <v>Tarifa Integral por Especialidad Mecánica</v>
          </cell>
          <cell r="C111" t="str">
            <v>HH</v>
          </cell>
          <cell r="D111">
            <v>0</v>
          </cell>
        </row>
        <row r="112">
          <cell r="A112" t="str">
            <v>5.2.4.4</v>
          </cell>
          <cell r="B112" t="str">
            <v>Tarifa Integral por Especialidad Electricidad</v>
          </cell>
          <cell r="C112" t="str">
            <v>HH</v>
          </cell>
          <cell r="D112">
            <v>0</v>
          </cell>
        </row>
        <row r="113">
          <cell r="A113" t="str">
            <v>5.2.4.5</v>
          </cell>
          <cell r="B113" t="str">
            <v>Tarifa Integral por Especialidad Instrumentista</v>
          </cell>
          <cell r="C113" t="str">
            <v>HH</v>
          </cell>
          <cell r="D113">
            <v>0</v>
          </cell>
        </row>
        <row r="114">
          <cell r="A114" t="str">
            <v>5.2.4.6</v>
          </cell>
          <cell r="B114" t="str">
            <v>Tarifa Integral por Especialidad Refractarista</v>
          </cell>
          <cell r="C114" t="str">
            <v>HH</v>
          </cell>
          <cell r="D114">
            <v>0</v>
          </cell>
        </row>
        <row r="115">
          <cell r="A115" t="str">
            <v>5.2.4.7</v>
          </cell>
          <cell r="B115" t="str">
            <v>Tarifa Integral por Especialidad limpieza de equipos</v>
          </cell>
          <cell r="C115" t="str">
            <v>HH</v>
          </cell>
          <cell r="D115">
            <v>0</v>
          </cell>
        </row>
        <row r="116">
          <cell r="A116" t="str">
            <v>5.2.4.8</v>
          </cell>
          <cell r="B116" t="str">
            <v>Tarifa Integral por Especialidad Aislamiento y Obra civil</v>
          </cell>
          <cell r="C116" t="str">
            <v>HH</v>
          </cell>
          <cell r="D116">
            <v>0</v>
          </cell>
        </row>
        <row r="117">
          <cell r="A117" t="str">
            <v>5.2.4.9</v>
          </cell>
          <cell r="B117" t="str">
            <v>Tarifa Integral por Especialidad Pintura</v>
          </cell>
          <cell r="C117" t="str">
            <v>HH</v>
          </cell>
          <cell r="D117">
            <v>0</v>
          </cell>
        </row>
        <row r="118">
          <cell r="A118" t="str">
            <v>5.2.4.10</v>
          </cell>
          <cell r="B118" t="str">
            <v>Tarifa Integral por Especialidad Andamios</v>
          </cell>
          <cell r="C118" t="str">
            <v>HH</v>
          </cell>
          <cell r="D118">
            <v>0</v>
          </cell>
        </row>
        <row r="119">
          <cell r="A119" t="str">
            <v>5.3</v>
          </cell>
          <cell r="B119" t="str">
            <v>FCIN (FACTOR DE COSTO DE LA MANO DE OBRA INDIRECTA)</v>
          </cell>
          <cell r="D119" t="str">
            <v>FCIN (%)</v>
          </cell>
        </row>
        <row r="120">
          <cell r="B120" t="str">
            <v>El FCIN usado en el contrato dependerá del año de ejecución. El colocado en esta fila es el del año 2019 (celda "D16" de la Hoja "1. COE")</v>
          </cell>
          <cell r="C120" t="str">
            <v>Costo MO directa a pagar</v>
          </cell>
          <cell r="D120">
            <v>0.30299999999999999</v>
          </cell>
        </row>
        <row r="121">
          <cell r="A121" t="str">
            <v>5.4</v>
          </cell>
          <cell r="B121" t="str">
            <v>MANO DE OBRA INDIRECTA A PAGAR POR PRECIO UNITARIO</v>
          </cell>
        </row>
        <row r="122">
          <cell r="A122" t="str">
            <v>5.4.1</v>
          </cell>
          <cell r="B122" t="str">
            <v>Mano de obra indirecta Nacional</v>
          </cell>
        </row>
        <row r="123">
          <cell r="A123" t="str">
            <v>5.4.1.1</v>
          </cell>
          <cell r="B123" t="str">
            <v>Jornada 48 horas semanales (horario diurno, sin dominical ni festivos)</v>
          </cell>
        </row>
        <row r="124">
          <cell r="A124" t="str">
            <v>5.4.1.1.1</v>
          </cell>
          <cell r="B124" t="str">
            <v>Perfil A</v>
          </cell>
          <cell r="C124" t="str">
            <v>DÍA</v>
          </cell>
          <cell r="D124">
            <v>717342.19650218438</v>
          </cell>
        </row>
        <row r="125">
          <cell r="A125" t="str">
            <v>5.4.1.1.2</v>
          </cell>
          <cell r="B125" t="str">
            <v>Perfil B</v>
          </cell>
          <cell r="C125" t="str">
            <v>DÍA</v>
          </cell>
          <cell r="D125">
            <v>536502.20978982793</v>
          </cell>
        </row>
        <row r="126">
          <cell r="A126" t="str">
            <v>5.4.1.1.3</v>
          </cell>
          <cell r="B126" t="str">
            <v>Perfil C</v>
          </cell>
          <cell r="C126" t="str">
            <v>DÍA</v>
          </cell>
          <cell r="D126">
            <v>385348.14872669918</v>
          </cell>
        </row>
        <row r="127">
          <cell r="A127" t="str">
            <v>5.4.1.1.4</v>
          </cell>
          <cell r="B127" t="str">
            <v>Perfil D</v>
          </cell>
          <cell r="C127" t="str">
            <v>DÍA</v>
          </cell>
          <cell r="D127">
            <v>319373.59217810159</v>
          </cell>
        </row>
        <row r="128">
          <cell r="A128" t="str">
            <v>5.4.1.1.5</v>
          </cell>
          <cell r="B128" t="str">
            <v>Perfil E</v>
          </cell>
          <cell r="C128" t="str">
            <v>DÍA</v>
          </cell>
          <cell r="D128">
            <v>255583.51007458597</v>
          </cell>
        </row>
        <row r="129">
          <cell r="A129" t="str">
            <v>5.4.1.1.6</v>
          </cell>
          <cell r="B129" t="str">
            <v>Perfil F</v>
          </cell>
          <cell r="C129" t="str">
            <v>DÍA</v>
          </cell>
          <cell r="D129">
            <v>210734.82482690582</v>
          </cell>
        </row>
        <row r="130">
          <cell r="A130" t="str">
            <v>5.4.1.1.7</v>
          </cell>
          <cell r="B130" t="str">
            <v>Perfil G</v>
          </cell>
          <cell r="C130" t="str">
            <v>DÍA</v>
          </cell>
          <cell r="D130">
            <v>189790.0109959339</v>
          </cell>
        </row>
        <row r="131">
          <cell r="A131" t="str">
            <v>5.4.1.1.8</v>
          </cell>
          <cell r="B131" t="str">
            <v>Inspector certificado: API/ASME NACIONAL</v>
          </cell>
          <cell r="C131" t="str">
            <v>DÍA</v>
          </cell>
          <cell r="D131">
            <v>891182.0086072993</v>
          </cell>
        </row>
        <row r="132">
          <cell r="A132" t="str">
            <v>5.4.1.2</v>
          </cell>
          <cell r="B132" t="str">
            <v>Cobertura 10 horas por día de lunes a domingo (horario diurno, nocturno, dominical y festivo)</v>
          </cell>
        </row>
        <row r="133">
          <cell r="A133" t="str">
            <v>5.4.1.2.1</v>
          </cell>
          <cell r="B133" t="str">
            <v>Perfil A</v>
          </cell>
          <cell r="C133" t="str">
            <v>DÍA</v>
          </cell>
          <cell r="D133">
            <v>827028.74021791667</v>
          </cell>
        </row>
        <row r="134">
          <cell r="A134" t="str">
            <v>5.4.1.2.2</v>
          </cell>
          <cell r="B134" t="str">
            <v>Perfil B</v>
          </cell>
          <cell r="C134" t="str">
            <v>DÍA</v>
          </cell>
          <cell r="D134">
            <v>671036.48072713229</v>
          </cell>
        </row>
        <row r="135">
          <cell r="A135" t="str">
            <v>5.4.1.2.3</v>
          </cell>
          <cell r="B135" t="str">
            <v>Perfil C</v>
          </cell>
          <cell r="C135" t="str">
            <v>DÍA</v>
          </cell>
          <cell r="D135">
            <v>480441.88890321576</v>
          </cell>
        </row>
        <row r="136">
          <cell r="A136" t="str">
            <v>5.4.1.2.4</v>
          </cell>
          <cell r="B136" t="str">
            <v>Perfil D</v>
          </cell>
          <cell r="C136" t="str">
            <v>DÍA</v>
          </cell>
          <cell r="D136">
            <v>366105.70365160523</v>
          </cell>
        </row>
        <row r="137">
          <cell r="A137" t="str">
            <v>5.4.1.2.5</v>
          </cell>
          <cell r="B137" t="str">
            <v>Perfil E</v>
          </cell>
          <cell r="C137" t="str">
            <v>DÍA</v>
          </cell>
          <cell r="D137">
            <v>292687.43526169856</v>
          </cell>
        </row>
        <row r="138">
          <cell r="A138" t="str">
            <v>5.4.1.2.6</v>
          </cell>
          <cell r="B138" t="str">
            <v>Perfil F</v>
          </cell>
          <cell r="C138" t="str">
            <v>DÍA</v>
          </cell>
          <cell r="D138">
            <v>241067.84344564282</v>
          </cell>
        </row>
        <row r="139">
          <cell r="A139" t="str">
            <v>5.4.1.2.7</v>
          </cell>
          <cell r="B139" t="str">
            <v>Perfil G</v>
          </cell>
          <cell r="C139" t="str">
            <v>DÍA</v>
          </cell>
          <cell r="D139">
            <v>216962.55898544495</v>
          </cell>
        </row>
        <row r="140">
          <cell r="A140" t="str">
            <v>5.4.1.2.8</v>
          </cell>
          <cell r="B140" t="str">
            <v>Inspector certificado: API/ASME NACIONAL</v>
          </cell>
          <cell r="C140" t="str">
            <v>DÍA</v>
          </cell>
          <cell r="D140">
            <v>1147657.9498799006</v>
          </cell>
        </row>
        <row r="141">
          <cell r="A141" t="str">
            <v>5.4.1.3</v>
          </cell>
          <cell r="B141" t="str">
            <v>Cobertura 24 Horas por día de lunes a domingo (horario diurno, nocturno, dominical y festivo)</v>
          </cell>
        </row>
        <row r="142">
          <cell r="A142" t="str">
            <v>5.4.1.3.1</v>
          </cell>
          <cell r="B142" t="str">
            <v>Perfil A</v>
          </cell>
          <cell r="C142" t="str">
            <v>DÍA</v>
          </cell>
          <cell r="D142">
            <v>2680216.2258685287</v>
          </cell>
        </row>
        <row r="143">
          <cell r="A143" t="str">
            <v>5.4.1.3.2</v>
          </cell>
          <cell r="B143" t="str">
            <v>Perfil B</v>
          </cell>
          <cell r="C143" t="str">
            <v>DÍA</v>
          </cell>
          <cell r="D143">
            <v>2111223.306664282</v>
          </cell>
        </row>
        <row r="144">
          <cell r="A144" t="str">
            <v>5.4.1.3.3</v>
          </cell>
          <cell r="B144" t="str">
            <v>Perfil C</v>
          </cell>
          <cell r="C144" t="str">
            <v>DÍA</v>
          </cell>
          <cell r="D144">
            <v>1437077.7799147724</v>
          </cell>
        </row>
        <row r="145">
          <cell r="A145" t="str">
            <v>5.4.1.3.4</v>
          </cell>
          <cell r="B145" t="str">
            <v>Perfil D</v>
          </cell>
          <cell r="C145" t="str">
            <v>DÍA</v>
          </cell>
          <cell r="D145">
            <v>1191893.8252293037</v>
          </cell>
        </row>
        <row r="146">
          <cell r="A146" t="str">
            <v>5.4.1.3.5</v>
          </cell>
          <cell r="B146" t="str">
            <v>Perfil E</v>
          </cell>
          <cell r="C146" t="str">
            <v>DÍA</v>
          </cell>
          <cell r="D146">
            <v>932865.93784184952</v>
          </cell>
        </row>
        <row r="147">
          <cell r="A147" t="str">
            <v>5.4.1.3.6</v>
          </cell>
          <cell r="B147" t="str">
            <v>Perfil F</v>
          </cell>
          <cell r="C147" t="str">
            <v>DÍA</v>
          </cell>
          <cell r="D147">
            <v>788147.4520566056</v>
          </cell>
        </row>
        <row r="148">
          <cell r="A148" t="str">
            <v>5.4.1.3.7</v>
          </cell>
          <cell r="B148" t="str">
            <v>Perfil G</v>
          </cell>
          <cell r="C148" t="str">
            <v>DÍA</v>
          </cell>
          <cell r="D148">
            <v>710309.88151566265</v>
          </cell>
        </row>
        <row r="149">
          <cell r="A149" t="str">
            <v>5.4.1.3.8</v>
          </cell>
          <cell r="B149" t="str">
            <v>Inspector certificado: API/ASME NACIONAL</v>
          </cell>
          <cell r="C149" t="str">
            <v>DÍA</v>
          </cell>
          <cell r="D149">
            <v>4507310.008927471</v>
          </cell>
        </row>
        <row r="150">
          <cell r="A150" t="str">
            <v>5.4.2</v>
          </cell>
          <cell r="B150" t="str">
            <v>Mano de obra indirecta Extranjera</v>
          </cell>
        </row>
        <row r="151">
          <cell r="A151" t="str">
            <v>5.4.2.1</v>
          </cell>
          <cell r="B151" t="str">
            <v>Asistencia técnica especializada proveedor foráneo tipo I</v>
          </cell>
          <cell r="C151" t="str">
            <v>DÍA</v>
          </cell>
          <cell r="D151">
            <v>13486415.091451816</v>
          </cell>
        </row>
        <row r="152">
          <cell r="A152" t="str">
            <v>5.4.2.2</v>
          </cell>
          <cell r="B152" t="str">
            <v>Asistencia técnica especializada proveedor foráneo tipo II</v>
          </cell>
          <cell r="C152" t="str">
            <v>DÍA</v>
          </cell>
          <cell r="D152">
            <v>10558462.495954314</v>
          </cell>
        </row>
        <row r="153">
          <cell r="A153" t="str">
            <v>5.4.2.3</v>
          </cell>
          <cell r="B153" t="str">
            <v>Inspector certificado: API/ASME</v>
          </cell>
          <cell r="C153" t="str">
            <v>DÍA</v>
          </cell>
          <cell r="D153">
            <v>2279464.6932371659</v>
          </cell>
        </row>
        <row r="154">
          <cell r="A154" t="str">
            <v>5.4.2.4</v>
          </cell>
          <cell r="B154" t="str">
            <v>Turnaround Manager</v>
          </cell>
          <cell r="C154" t="str">
            <v>DÍA</v>
          </cell>
          <cell r="D154">
            <v>2840827.0578618869</v>
          </cell>
        </row>
        <row r="155">
          <cell r="A155" t="str">
            <v>5.4.2.5</v>
          </cell>
          <cell r="B155" t="str">
            <v>Planner</v>
          </cell>
          <cell r="C155" t="str">
            <v>DÍA</v>
          </cell>
          <cell r="D155">
            <v>1320689.9671191049</v>
          </cell>
        </row>
        <row r="156">
          <cell r="A156" t="str">
            <v>5.4.2.6</v>
          </cell>
          <cell r="B156" t="str">
            <v>Programmer</v>
          </cell>
          <cell r="C156" t="str">
            <v>DÍA</v>
          </cell>
          <cell r="D156">
            <v>1720726.2691768848</v>
          </cell>
        </row>
        <row r="157">
          <cell r="A157" t="str">
            <v>5.4.2.7</v>
          </cell>
          <cell r="B157" t="str">
            <v>Cost Engineer</v>
          </cell>
          <cell r="C157" t="str">
            <v>DÍA</v>
          </cell>
          <cell r="D157">
            <v>1240682.9209767443</v>
          </cell>
        </row>
        <row r="158">
          <cell r="A158" t="str">
            <v>5.4.2.8</v>
          </cell>
          <cell r="B158" t="str">
            <v>PSM Coordinator</v>
          </cell>
          <cell r="C158" t="str">
            <v>DÍA</v>
          </cell>
          <cell r="D158">
            <v>1134006.8594535966</v>
          </cell>
        </row>
        <row r="159">
          <cell r="A159" t="str">
            <v>5.4.2.9</v>
          </cell>
          <cell r="B159" t="str">
            <v>Superintendent</v>
          </cell>
          <cell r="C159" t="str">
            <v>DÍA</v>
          </cell>
          <cell r="D159">
            <v>1720726.2691768848</v>
          </cell>
        </row>
        <row r="160">
          <cell r="A160" t="str">
            <v>5.4.2.10</v>
          </cell>
          <cell r="B160" t="str">
            <v>QA / QC Manager</v>
          </cell>
          <cell r="C160" t="str">
            <v>DÍA</v>
          </cell>
          <cell r="D160">
            <v>1907409.3768423931</v>
          </cell>
        </row>
        <row r="161">
          <cell r="A161" t="str">
            <v>5.4.2.11</v>
          </cell>
          <cell r="B161" t="str">
            <v>Safety Leader</v>
          </cell>
          <cell r="C161" t="str">
            <v>DÍA</v>
          </cell>
          <cell r="D161">
            <v>1454036.1153690156</v>
          </cell>
        </row>
        <row r="162">
          <cell r="A162" t="str">
            <v>5.5</v>
          </cell>
          <cell r="B162" t="str">
            <v>ELEMENTOS, HERRAMIENTAS Y EQUIPOS TRANSVERSALES</v>
          </cell>
        </row>
        <row r="163">
          <cell r="A163" t="str">
            <v>5.5.1</v>
          </cell>
          <cell r="B163" t="str">
            <v>Izaje, transporte y manipulación de cargas</v>
          </cell>
        </row>
        <row r="164">
          <cell r="A164" t="str">
            <v>5.5.1.1</v>
          </cell>
          <cell r="B164" t="str">
            <v xml:space="preserve">Grúas 15 TON Tarifas Dia de Gruas Diurno 10 Horas </v>
          </cell>
          <cell r="C164" t="str">
            <v>DIA</v>
          </cell>
          <cell r="D164">
            <v>2362440.3319444493</v>
          </cell>
        </row>
        <row r="165">
          <cell r="A165" t="str">
            <v>5.5.1.2</v>
          </cell>
          <cell r="B165" t="str">
            <v xml:space="preserve">Grúas 20 TON Tarifas Dia de Gruas Diurno 10 Horas </v>
          </cell>
          <cell r="C165" t="str">
            <v>DIA</v>
          </cell>
          <cell r="D165">
            <v>2611317.7518822085</v>
          </cell>
        </row>
        <row r="166">
          <cell r="A166" t="str">
            <v>5.5.1.3</v>
          </cell>
          <cell r="B166" t="str">
            <v xml:space="preserve">Grúas 40 TON Tarifas Dia de Gruas Diurno 10 Horas </v>
          </cell>
          <cell r="C166" t="str">
            <v>DIA</v>
          </cell>
          <cell r="D166">
            <v>3197644.0847668983</v>
          </cell>
        </row>
        <row r="167">
          <cell r="A167" t="str">
            <v>5.5.1.4</v>
          </cell>
          <cell r="B167" t="str">
            <v xml:space="preserve">Grúas 80 TON Tarifas Dia de Gruas Diurno 10 Horas </v>
          </cell>
          <cell r="C167" t="str">
            <v>DIA</v>
          </cell>
          <cell r="D167">
            <v>4554557.5449500326</v>
          </cell>
        </row>
        <row r="168">
          <cell r="A168" t="str">
            <v>5.5.1.5</v>
          </cell>
          <cell r="B168" t="str">
            <v xml:space="preserve">Grúas 120 TON Tarifas Dia de Gruas Diurno 10 Horas </v>
          </cell>
          <cell r="C168" t="str">
            <v>DIA</v>
          </cell>
          <cell r="D168">
            <v>5724022.3053920781</v>
          </cell>
        </row>
        <row r="169">
          <cell r="A169" t="str">
            <v>5.5.1.6</v>
          </cell>
          <cell r="B169" t="str">
            <v xml:space="preserve">Grúas 150 TON Tarifas Dia de Gruas Diurno 10 Horas </v>
          </cell>
          <cell r="C169" t="str">
            <v>DIA</v>
          </cell>
          <cell r="D169">
            <v>8532025.9020205215</v>
          </cell>
        </row>
        <row r="170">
          <cell r="A170" t="str">
            <v>5.5.1.7</v>
          </cell>
          <cell r="B170" t="str">
            <v xml:space="preserve">Grúas 275 TON Tarifas Dia de Gruas Diurno 10 Horas </v>
          </cell>
          <cell r="C170" t="str">
            <v>DIA</v>
          </cell>
          <cell r="D170">
            <v>12433744.848991906</v>
          </cell>
        </row>
        <row r="171">
          <cell r="A171" t="str">
            <v>5.5.1.8</v>
          </cell>
          <cell r="B171" t="str">
            <v xml:space="preserve">Grúas 400 TON Tarifas Dia de Gruas Diurno 10 Horas </v>
          </cell>
          <cell r="C171" t="str">
            <v>DIA</v>
          </cell>
          <cell r="D171">
            <v>16415836.846031435</v>
          </cell>
        </row>
        <row r="172">
          <cell r="A172" t="str">
            <v>5.5.1.9</v>
          </cell>
          <cell r="B172" t="str">
            <v xml:space="preserve">Grúas 500 TON Tarifas Dia de Gruas Diurno 10 Horas </v>
          </cell>
          <cell r="C172" t="str">
            <v>DIA</v>
          </cell>
          <cell r="D172">
            <v>17854072.129565608</v>
          </cell>
        </row>
        <row r="173">
          <cell r="A173" t="str">
            <v>5.5.1.10</v>
          </cell>
          <cell r="B173" t="str">
            <v xml:space="preserve">Grúas 600 TON Tarifas Dia de Gruas Diurno 10 Horas </v>
          </cell>
          <cell r="C173" t="str">
            <v>DIA</v>
          </cell>
          <cell r="D173">
            <v>22222712.589936439</v>
          </cell>
        </row>
        <row r="174">
          <cell r="A174" t="str">
            <v>5.5.1.11</v>
          </cell>
          <cell r="B174" t="str">
            <v xml:space="preserve">Grúas 700 TON Tarifas Dia de Gruas Diurno 10 Horas </v>
          </cell>
          <cell r="C174" t="str">
            <v>DIA</v>
          </cell>
          <cell r="D174">
            <v>28874550.5379075</v>
          </cell>
        </row>
        <row r="175">
          <cell r="A175" t="str">
            <v>5.5.1.12</v>
          </cell>
          <cell r="B175" t="str">
            <v xml:space="preserve">Grúas 800 TON Tarifas Dia de Gruas Diurno 10 Horas </v>
          </cell>
          <cell r="C175" t="str">
            <v>DIA</v>
          </cell>
          <cell r="D175">
            <v>34717382.688324712</v>
          </cell>
        </row>
        <row r="176">
          <cell r="A176" t="str">
            <v>5.5.1.13</v>
          </cell>
          <cell r="B176" t="str">
            <v xml:space="preserve">Grúas 15 TON Tarifas Dia de Gruas Nocturno 10 Horas </v>
          </cell>
          <cell r="C176" t="str">
            <v>DIA</v>
          </cell>
          <cell r="D176">
            <v>2021566.5401814128</v>
          </cell>
        </row>
        <row r="177">
          <cell r="A177" t="str">
            <v>5.5.1.14</v>
          </cell>
          <cell r="B177" t="str">
            <v xml:space="preserve">Grúas 20 TON Tarifas Dia de Gruas Nocturno 10 Horas </v>
          </cell>
          <cell r="C177" t="str">
            <v>DIA</v>
          </cell>
          <cell r="D177">
            <v>2202269.3946088399</v>
          </cell>
        </row>
        <row r="178">
          <cell r="A178" t="str">
            <v>5.5.1.15</v>
          </cell>
          <cell r="B178" t="str">
            <v xml:space="preserve">Grúas 40 TON Tarifas Dia de Gruas Nocturno 10 Horas </v>
          </cell>
          <cell r="C178" t="str">
            <v>DIA</v>
          </cell>
          <cell r="D178">
            <v>2652245.6322614891</v>
          </cell>
        </row>
        <row r="179">
          <cell r="A179" t="str">
            <v>5.5.1.16</v>
          </cell>
          <cell r="B179" t="str">
            <v xml:space="preserve">Grúas 80 TON Tarifas Dia de Gruas Nocturno 10 Horas </v>
          </cell>
          <cell r="C179" t="str">
            <v>DIA</v>
          </cell>
          <cell r="D179">
            <v>3691010.7986592823</v>
          </cell>
        </row>
        <row r="180">
          <cell r="A180" t="str">
            <v>5.5.1.17</v>
          </cell>
          <cell r="B180" t="str">
            <v xml:space="preserve">Grúas 120 TON Tarifas Dia de Gruas Nocturno 10 Horas </v>
          </cell>
          <cell r="C180" t="str">
            <v>DIA</v>
          </cell>
          <cell r="D180">
            <v>5850484.6354488647</v>
          </cell>
        </row>
        <row r="181">
          <cell r="A181" t="str">
            <v>5.5.1.18</v>
          </cell>
          <cell r="B181" t="str">
            <v xml:space="preserve">Grúas 150 TON Tarifas Dia de Gruas Nocturno 10 Horas </v>
          </cell>
          <cell r="C181" t="str">
            <v>DIA</v>
          </cell>
          <cell r="D181">
            <v>6668582.3142069802</v>
          </cell>
        </row>
        <row r="182">
          <cell r="A182" t="str">
            <v>5.5.1.19</v>
          </cell>
          <cell r="B182" t="str">
            <v xml:space="preserve">Grúas 275 TON Tarifas Dia de Gruas Nocturno 10 Horas </v>
          </cell>
          <cell r="C182" t="str">
            <v>DIA</v>
          </cell>
          <cell r="D182">
            <v>9593128.9534218907</v>
          </cell>
        </row>
        <row r="183">
          <cell r="A183" t="str">
            <v>5.5.1.20</v>
          </cell>
          <cell r="B183" t="str">
            <v xml:space="preserve">Grúas 400 TON Tarifas Dia de Gruas Nocturno 10 Horas </v>
          </cell>
          <cell r="C183" t="str">
            <v>DIA</v>
          </cell>
          <cell r="D183">
            <v>12573051.441292802</v>
          </cell>
        </row>
        <row r="184">
          <cell r="A184" t="str">
            <v>5.5.1.21</v>
          </cell>
          <cell r="B184" t="str">
            <v xml:space="preserve">Grúas 500 TON Tarifas Dia de Gruas Nocturno 10 Horas </v>
          </cell>
          <cell r="C184" t="str">
            <v>DIA</v>
          </cell>
          <cell r="D184">
            <v>13651728.380692389</v>
          </cell>
        </row>
        <row r="185">
          <cell r="A185" t="str">
            <v>5.5.1.22</v>
          </cell>
          <cell r="B185" t="str">
            <v xml:space="preserve">Grúas 600 TON Tarifas Dia de Gruas Nocturno 10 Horas </v>
          </cell>
          <cell r="C185" t="str">
            <v>DIA</v>
          </cell>
          <cell r="D185">
            <v>16919218.909219019</v>
          </cell>
        </row>
        <row r="186">
          <cell r="A186" t="str">
            <v>5.5.1.23</v>
          </cell>
          <cell r="B186" t="str">
            <v xml:space="preserve">Grúas 700 TON Tarifas Dia de Gruas Nocturno 10 Horas </v>
          </cell>
          <cell r="C186" t="str">
            <v>DIA</v>
          </cell>
          <cell r="D186">
            <v>21908098.323695235</v>
          </cell>
        </row>
        <row r="187">
          <cell r="A187" t="str">
            <v>5.5.1.24</v>
          </cell>
          <cell r="B187" t="str">
            <v xml:space="preserve">Grúas 800 TON Tarifas Dia de Gruas Nocturno 10 Horas </v>
          </cell>
          <cell r="C187" t="str">
            <v>DIA</v>
          </cell>
          <cell r="D187">
            <v>26290221.244635746</v>
          </cell>
        </row>
        <row r="188">
          <cell r="A188" t="str">
            <v>5.5.1.25</v>
          </cell>
          <cell r="B188" t="str">
            <v>Grúas 15 TON Tarifas Dia Grua 24 Horas</v>
          </cell>
          <cell r="C188" t="str">
            <v>DIA</v>
          </cell>
          <cell r="D188">
            <v>7002557.1735575069</v>
          </cell>
        </row>
        <row r="189">
          <cell r="A189" t="str">
            <v>5.5.1.26</v>
          </cell>
          <cell r="B189" t="str">
            <v>Grúas 20 TON Tarifas Dia Grua 24 Horas</v>
          </cell>
          <cell r="C189" t="str">
            <v>DIA</v>
          </cell>
          <cell r="D189">
            <v>7463638.2336552795</v>
          </cell>
        </row>
        <row r="190">
          <cell r="A190" t="str">
            <v>5.5.1.27</v>
          </cell>
          <cell r="B190" t="str">
            <v>Grúas 40 TON Tarifas Dia Grua 24 Horas</v>
          </cell>
          <cell r="C190" t="str">
            <v>DIA</v>
          </cell>
          <cell r="D190">
            <v>8572380.0766296498</v>
          </cell>
        </row>
        <row r="191">
          <cell r="A191" t="str">
            <v>5.5.1.28</v>
          </cell>
          <cell r="B191" t="str">
            <v>Grúas 80 TON Tarifas Dia Grua 24 Horas</v>
          </cell>
          <cell r="C191" t="str">
            <v>DIA</v>
          </cell>
          <cell r="D191">
            <v>10927780.701300342</v>
          </cell>
        </row>
        <row r="192">
          <cell r="A192" t="str">
            <v>5.5.1.29</v>
          </cell>
          <cell r="B192" t="str">
            <v>Grúas 120 TON Tarifas Dia Grua 24 Horas</v>
          </cell>
          <cell r="C192" t="str">
            <v>DIA</v>
          </cell>
          <cell r="D192">
            <v>16788748.242855258</v>
          </cell>
        </row>
        <row r="193">
          <cell r="A193" t="str">
            <v>5.5.1.30</v>
          </cell>
          <cell r="B193" t="str">
            <v>Grúas 150 TON Tarifas Dia Grua 24 Horas</v>
          </cell>
          <cell r="C193" t="str">
            <v>DIA</v>
          </cell>
          <cell r="D193">
            <v>18752182.479032461</v>
          </cell>
        </row>
        <row r="194">
          <cell r="A194" t="str">
            <v>5.5.1.31</v>
          </cell>
          <cell r="B194" t="str">
            <v>Grúas 275 TON Tarifas Dia Grua 24 Horas</v>
          </cell>
          <cell r="C194" t="str">
            <v>DIA</v>
          </cell>
          <cell r="D194">
            <v>25779108.166756473</v>
          </cell>
        </row>
        <row r="195">
          <cell r="A195" t="str">
            <v>5.5.1.32</v>
          </cell>
          <cell r="B195" t="str">
            <v>Grúas 400 TON Tarifas Dia Grua 24 Horas</v>
          </cell>
          <cell r="C195" t="str">
            <v>DIA</v>
          </cell>
          <cell r="D195">
            <v>32917190.059892643</v>
          </cell>
        </row>
        <row r="196">
          <cell r="A196" t="str">
            <v>5.5.1.33</v>
          </cell>
          <cell r="B196" t="str">
            <v>Grúas 500 TON Tarifas Dia Grua 24 Horas</v>
          </cell>
          <cell r="C196" t="str">
            <v>DIA</v>
          </cell>
          <cell r="D196">
            <v>35506013.188854985</v>
          </cell>
        </row>
        <row r="197">
          <cell r="A197" t="str">
            <v>5.5.1.34</v>
          </cell>
          <cell r="B197" t="str">
            <v>Grúas 600 TON Tarifas Dia Grua 24 Horas</v>
          </cell>
          <cell r="C197" t="str">
            <v>DIA</v>
          </cell>
          <cell r="D197">
            <v>43389341.373655654</v>
          </cell>
        </row>
        <row r="198">
          <cell r="A198" t="str">
            <v>5.5.1.35</v>
          </cell>
          <cell r="B198" t="str">
            <v>Grúas 700 TON Tarifas Dia Grua 24 Horas</v>
          </cell>
          <cell r="C198" t="str">
            <v>DIA</v>
          </cell>
          <cell r="D198">
            <v>55362651.205600239</v>
          </cell>
        </row>
        <row r="199">
          <cell r="A199" t="str">
            <v>5.5.1.36</v>
          </cell>
          <cell r="B199" t="str">
            <v>Grúas 800 TON Tarifas Dia Grua 24 Horas</v>
          </cell>
          <cell r="C199" t="str">
            <v>DIA</v>
          </cell>
          <cell r="D199">
            <v>65879747.550754547</v>
          </cell>
        </row>
        <row r="200">
          <cell r="A200" t="str">
            <v>5.5.1.37</v>
          </cell>
          <cell r="B200" t="str">
            <v xml:space="preserve">Grúas 15 TON Tarifas Semana de Gruas Diurno 10 Horas </v>
          </cell>
          <cell r="C200" t="str">
            <v>DIA</v>
          </cell>
          <cell r="D200">
            <v>2045532.9782031197</v>
          </cell>
        </row>
        <row r="201">
          <cell r="A201" t="str">
            <v>5.5.1.38</v>
          </cell>
          <cell r="B201" t="str">
            <v xml:space="preserve">Grúas 20 TON Tarifas Semana de Gruas Diurno 10 Horas </v>
          </cell>
          <cell r="C201" t="str">
            <v>DIA</v>
          </cell>
          <cell r="D201">
            <v>2232190.8021035944</v>
          </cell>
        </row>
        <row r="202">
          <cell r="A202" t="str">
            <v>5.5.1.39</v>
          </cell>
          <cell r="B202" t="str">
            <v xml:space="preserve">Grúas 40 TON Tarifas Semana de Gruas Diurno 10 Horas </v>
          </cell>
          <cell r="C202" t="str">
            <v>DIA</v>
          </cell>
          <cell r="D202">
            <v>2682167.0397562431</v>
          </cell>
        </row>
        <row r="203">
          <cell r="A203" t="str">
            <v>5.5.1.40</v>
          </cell>
          <cell r="B203" t="str">
            <v xml:space="preserve">Grúas 80 TON Tarifas Semana de Gruas Diurno 10 Horas </v>
          </cell>
          <cell r="C203" t="str">
            <v>DIA</v>
          </cell>
          <cell r="D203">
            <v>3726612.3753842381</v>
          </cell>
        </row>
        <row r="204">
          <cell r="A204" t="str">
            <v>5.5.1.41</v>
          </cell>
          <cell r="B204" t="str">
            <v xml:space="preserve">Grúas 120 TON Tarifas Semana de Gruas Diurno 10 Horas </v>
          </cell>
          <cell r="C204" t="str">
            <v>DIA</v>
          </cell>
          <cell r="D204">
            <v>4532013.022031053</v>
          </cell>
        </row>
        <row r="205">
          <cell r="A205" t="str">
            <v>5.5.1.42</v>
          </cell>
          <cell r="B205" t="str">
            <v xml:space="preserve">Grúas 150 TON Tarifas Semana de Gruas Diurno 10 Horas </v>
          </cell>
          <cell r="C205" t="str">
            <v>DIA</v>
          </cell>
          <cell r="D205">
            <v>6709713.6431871047</v>
          </cell>
        </row>
        <row r="206">
          <cell r="A206" t="str">
            <v>5.5.1.43</v>
          </cell>
          <cell r="B206" t="str">
            <v xml:space="preserve">Grúas 275 TON Tarifas Semana de Gruas Diurno 10 Horas </v>
          </cell>
          <cell r="C206" t="str">
            <v>DIA</v>
          </cell>
          <cell r="D206">
            <v>9636002.6123627983</v>
          </cell>
        </row>
        <row r="207">
          <cell r="A207" t="str">
            <v>5.5.1.44</v>
          </cell>
          <cell r="B207" t="str">
            <v xml:space="preserve">Grúas 400 TON Tarifas Semana de Gruas Diurno 10 Horas </v>
          </cell>
          <cell r="C207" t="str">
            <v>DIA</v>
          </cell>
          <cell r="D207">
            <v>12619119.69323227</v>
          </cell>
        </row>
        <row r="208">
          <cell r="A208" t="str">
            <v>5.5.1.45</v>
          </cell>
          <cell r="B208" t="str">
            <v xml:space="preserve">Grúas 500 TON Tarifas Semana de Gruas Diurno 10 Horas </v>
          </cell>
          <cell r="C208" t="str">
            <v>DIA</v>
          </cell>
          <cell r="D208">
            <v>13697796.632631859</v>
          </cell>
        </row>
        <row r="209">
          <cell r="A209" t="str">
            <v>5.5.1.46</v>
          </cell>
          <cell r="B209" t="str">
            <v xml:space="preserve">Grúas 600 TON Tarifas Semana de Gruas Diurno 10 Horas </v>
          </cell>
          <cell r="C209" t="str">
            <v>DIA</v>
          </cell>
          <cell r="D209">
            <v>16974276.739535503</v>
          </cell>
        </row>
        <row r="210">
          <cell r="A210" t="str">
            <v>5.5.1.47</v>
          </cell>
          <cell r="B210" t="str">
            <v xml:space="preserve">Grúas 700 TON Tarifas Semana de Gruas Diurno 10 Horas </v>
          </cell>
          <cell r="C210" t="str">
            <v>DIA</v>
          </cell>
          <cell r="D210">
            <v>21963155.200513799</v>
          </cell>
        </row>
        <row r="211">
          <cell r="A211" t="str">
            <v>5.5.1.48</v>
          </cell>
          <cell r="B211" t="str">
            <v xml:space="preserve">Grúas 800 TON Tarifas Semana de Gruas Diurno 10 Horas </v>
          </cell>
          <cell r="C211" t="str">
            <v>DIA</v>
          </cell>
          <cell r="D211">
            <v>26345279.07495223</v>
          </cell>
        </row>
        <row r="212">
          <cell r="A212" t="str">
            <v>5.5.1.49</v>
          </cell>
          <cell r="B212" t="str">
            <v xml:space="preserve">Grúas 15 TON Tarifas Semanal Gruas Nocturno 10 Horas </v>
          </cell>
          <cell r="C212" t="str">
            <v>DIA</v>
          </cell>
          <cell r="D212">
            <v>1789877.1522751534</v>
          </cell>
        </row>
        <row r="213">
          <cell r="A213" t="str">
            <v>5.5.1.50</v>
          </cell>
          <cell r="B213" t="str">
            <v xml:space="preserve">Grúas 20 TON Tarifas Semanal Gruas Nocturno 10 Horas </v>
          </cell>
          <cell r="C213" t="str">
            <v>DIA</v>
          </cell>
          <cell r="D213">
            <v>1925403.8109900346</v>
          </cell>
        </row>
        <row r="214">
          <cell r="A214" t="str">
            <v>5.5.1.51</v>
          </cell>
          <cell r="B214" t="str">
            <v xml:space="preserve">Grúas 40 TON Tarifas Semanal Gruas Nocturno 10 Horas </v>
          </cell>
          <cell r="C214" t="str">
            <v>DIA</v>
          </cell>
          <cell r="D214">
            <v>2273117.7182714967</v>
          </cell>
        </row>
        <row r="215">
          <cell r="A215" t="str">
            <v>5.5.1.52</v>
          </cell>
          <cell r="B215" t="str">
            <v xml:space="preserve">Grúas 80 TON Tarifas Semanal Gruas Nocturno 10 Horas </v>
          </cell>
          <cell r="C215" t="str">
            <v>DIA</v>
          </cell>
          <cell r="D215">
            <v>3078952.5567190195</v>
          </cell>
        </row>
        <row r="216">
          <cell r="A216" t="str">
            <v>5.5.1.53</v>
          </cell>
          <cell r="B216" t="str">
            <v xml:space="preserve">Grúas 120 TON Tarifas Semanal Gruas Nocturno 10 Horas </v>
          </cell>
          <cell r="C216" t="str">
            <v>DIA</v>
          </cell>
          <cell r="D216">
            <v>4698557.6932583628</v>
          </cell>
        </row>
        <row r="217">
          <cell r="A217" t="str">
            <v>5.5.1.54</v>
          </cell>
          <cell r="B217" t="str">
            <v xml:space="preserve">Grúas 150 TON Tarifas Semanal Gruas Nocturno 10 Horas </v>
          </cell>
          <cell r="C217" t="str">
            <v>DIA</v>
          </cell>
          <cell r="D217">
            <v>5312130.7112741042</v>
          </cell>
        </row>
        <row r="218">
          <cell r="A218" t="str">
            <v>5.5.1.55</v>
          </cell>
          <cell r="B218" t="str">
            <v xml:space="preserve">Grúas 275 TON Tarifas Semanal Gruas Nocturno 10 Horas </v>
          </cell>
          <cell r="C218" t="str">
            <v>DIA</v>
          </cell>
          <cell r="D218">
            <v>7505540.9317381326</v>
          </cell>
        </row>
        <row r="219">
          <cell r="A219" t="str">
            <v>5.5.1.56</v>
          </cell>
          <cell r="B219" t="str">
            <v xml:space="preserve">Grúas 400 TON Tarifas Semanal Gruas Nocturno 10 Horas </v>
          </cell>
          <cell r="C219" t="str">
            <v>DIA</v>
          </cell>
          <cell r="D219">
            <v>9737031.1164272539</v>
          </cell>
        </row>
        <row r="220">
          <cell r="A220" t="str">
            <v>5.5.1.57</v>
          </cell>
          <cell r="B220" t="str">
            <v xml:space="preserve">Grúas 500 TON Tarifas Semanal Gruas Nocturno 10 Horas </v>
          </cell>
          <cell r="C220" t="str">
            <v>DIA</v>
          </cell>
          <cell r="D220">
            <v>10546037.867479026</v>
          </cell>
        </row>
        <row r="221">
          <cell r="A221" t="str">
            <v>5.5.1.58</v>
          </cell>
          <cell r="B221" t="str">
            <v xml:space="preserve">Grúas 600 TON Tarifas Semanal Gruas Nocturno 10 Horas </v>
          </cell>
          <cell r="C221" t="str">
            <v>DIA</v>
          </cell>
          <cell r="D221">
            <v>12996656.240622958</v>
          </cell>
        </row>
        <row r="222">
          <cell r="A222" t="str">
            <v>5.5.1.59</v>
          </cell>
          <cell r="B222" t="str">
            <v xml:space="preserve">Grúas 700 TON Tarifas Semanal Gruas Nocturno 10 Horas </v>
          </cell>
          <cell r="C222" t="str">
            <v>DIA</v>
          </cell>
          <cell r="D222">
            <v>16738315.563105641</v>
          </cell>
        </row>
        <row r="223">
          <cell r="A223" t="str">
            <v>5.5.1.60</v>
          </cell>
          <cell r="B223" t="str">
            <v xml:space="preserve">Grúas 800 TON Tarifas Semanal Gruas Nocturno 10 Horas </v>
          </cell>
          <cell r="C223" t="str">
            <v>DIA</v>
          </cell>
          <cell r="D223">
            <v>20024908.468934461</v>
          </cell>
        </row>
        <row r="224">
          <cell r="A224" t="str">
            <v>5.5.1.61</v>
          </cell>
          <cell r="B224" t="str">
            <v>Grúas 15 TON Tarifas Semana Grua 24 Horas</v>
          </cell>
          <cell r="C224" t="str">
            <v>DIA</v>
          </cell>
          <cell r="D224">
            <v>6418941.2388575207</v>
          </cell>
        </row>
        <row r="225">
          <cell r="A225" t="str">
            <v>5.5.1.62</v>
          </cell>
          <cell r="B225" t="str">
            <v>Grúas 20 TON Tarifas Semana Grua 24 Horas</v>
          </cell>
          <cell r="C225" t="str">
            <v>DIA</v>
          </cell>
          <cell r="D225">
            <v>6764752.7570893839</v>
          </cell>
        </row>
        <row r="226">
          <cell r="A226" t="str">
            <v>5.5.1.63</v>
          </cell>
          <cell r="B226" t="str">
            <v>Grúas 40 TON Tarifas Semana Grua 24 Horas</v>
          </cell>
          <cell r="C226" t="str">
            <v>DIA</v>
          </cell>
          <cell r="D226">
            <v>7628064.2358038034</v>
          </cell>
        </row>
        <row r="227">
          <cell r="A227" t="str">
            <v>5.5.1.64</v>
          </cell>
          <cell r="B227" t="str">
            <v>Grúas 80 TON Tarifas Semana Grua 24 Horas</v>
          </cell>
          <cell r="C227" t="str">
            <v>DIA</v>
          </cell>
          <cell r="D227">
            <v>9417898.9627783075</v>
          </cell>
        </row>
        <row r="228">
          <cell r="A228" t="str">
            <v>5.5.1.65</v>
          </cell>
          <cell r="B228" t="str">
            <v>Grúas 120 TON Tarifas Semana Grua 24 Horas</v>
          </cell>
          <cell r="C228" t="str">
            <v>DIA</v>
          </cell>
          <cell r="D228">
            <v>13976822.456849769</v>
          </cell>
        </row>
        <row r="229">
          <cell r="A229" t="str">
            <v>5.5.1.66</v>
          </cell>
          <cell r="B229" t="str">
            <v>Grúas 150 TON Tarifas Semana Grua 24 Horas</v>
          </cell>
          <cell r="C229" t="str">
            <v>DIA</v>
          </cell>
          <cell r="D229">
            <v>15449397.892929826</v>
          </cell>
        </row>
        <row r="230">
          <cell r="A230" t="str">
            <v>5.5.1.67</v>
          </cell>
          <cell r="B230" t="str">
            <v>Grúas 275 TON Tarifas Semana Grua 24 Horas</v>
          </cell>
          <cell r="C230" t="str">
            <v>DIA</v>
          </cell>
          <cell r="D230">
            <v>20719593.122934215</v>
          </cell>
        </row>
        <row r="231">
          <cell r="A231" t="str">
            <v>5.5.1.68</v>
          </cell>
          <cell r="B231" t="str">
            <v>Grúas 400 TON Tarifas Semana Grua 24 Horas</v>
          </cell>
          <cell r="C231" t="str">
            <v>DIA</v>
          </cell>
          <cell r="D231">
            <v>26057762.266061086</v>
          </cell>
        </row>
        <row r="232">
          <cell r="A232" t="str">
            <v>5.5.1.69</v>
          </cell>
          <cell r="B232" t="str">
            <v>Grúas 500 TON Tarifas Semana Grua 24 Horas</v>
          </cell>
          <cell r="C232" t="str">
            <v>DIA</v>
          </cell>
          <cell r="D232">
            <v>27999379.612782843</v>
          </cell>
        </row>
        <row r="233">
          <cell r="A233" t="str">
            <v>5.5.1.70</v>
          </cell>
          <cell r="B233" t="str">
            <v>Grúas 600 TON Tarifas Semana Grua 24 Horas</v>
          </cell>
          <cell r="C233" t="str">
            <v>DIA</v>
          </cell>
          <cell r="D233">
            <v>33911875.274634384</v>
          </cell>
        </row>
        <row r="234">
          <cell r="A234" t="str">
            <v>5.5.1.71</v>
          </cell>
          <cell r="B234" t="str">
            <v>Grúas 700 TON Tarifas Semana Grua 24 Horas</v>
          </cell>
          <cell r="C234" t="str">
            <v>DIA</v>
          </cell>
          <cell r="D234">
            <v>42891857.648592822</v>
          </cell>
        </row>
        <row r="235">
          <cell r="A235" t="str">
            <v>5.5.1.72</v>
          </cell>
          <cell r="B235" t="str">
            <v>Grúas 800 TON Tarifas Semana Grua 24 Horas</v>
          </cell>
          <cell r="C235" t="str">
            <v>DIA</v>
          </cell>
          <cell r="D235">
            <v>50779680.622581996</v>
          </cell>
        </row>
        <row r="236">
          <cell r="A236" t="str">
            <v>5.5.1.73</v>
          </cell>
          <cell r="B236" t="str">
            <v>Movilización y desmovilización Grúas 120 TON 0-220 km</v>
          </cell>
          <cell r="C236" t="str">
            <v>UN</v>
          </cell>
          <cell r="D236">
            <v>4285383.9040351771</v>
          </cell>
        </row>
        <row r="237">
          <cell r="A237" t="str">
            <v>5.5.1.74</v>
          </cell>
          <cell r="B237" t="str">
            <v>Movilización y desmovilización Grúas 150 TON 0-220 km</v>
          </cell>
          <cell r="C237" t="str">
            <v>UN</v>
          </cell>
          <cell r="D237">
            <v>12143371.306769192</v>
          </cell>
        </row>
        <row r="238">
          <cell r="A238" t="str">
            <v>5.5.1.75</v>
          </cell>
          <cell r="B238" t="str">
            <v>Movilización y desmovilización Grúas 275 TON 0-220 km</v>
          </cell>
          <cell r="C238" t="str">
            <v>UN</v>
          </cell>
          <cell r="D238">
            <v>26395635.742704846</v>
          </cell>
        </row>
        <row r="239">
          <cell r="A239" t="str">
            <v>5.5.1.76</v>
          </cell>
          <cell r="B239" t="str">
            <v>Movilización y desmovilización Grúas 400 TON 0-220 km</v>
          </cell>
          <cell r="C239" t="str">
            <v>UN</v>
          </cell>
          <cell r="D239">
            <v>34362569.389085174</v>
          </cell>
        </row>
        <row r="240">
          <cell r="A240" t="str">
            <v>5.5.1.77</v>
          </cell>
          <cell r="B240" t="str">
            <v>Movilización y desmovilización Grúas 500 TON 0-220 km</v>
          </cell>
          <cell r="C240" t="str">
            <v>UN</v>
          </cell>
          <cell r="D240">
            <v>39228187.845650852</v>
          </cell>
        </row>
        <row r="241">
          <cell r="A241" t="str">
            <v>5.5.1.78</v>
          </cell>
          <cell r="B241" t="str">
            <v>Movilización y desmovilización Grúas 600 TON 0-220 km</v>
          </cell>
          <cell r="C241" t="str">
            <v>UN</v>
          </cell>
          <cell r="D241">
            <v>279960869.27346712</v>
          </cell>
        </row>
        <row r="242">
          <cell r="A242" t="str">
            <v>5.5.1.79</v>
          </cell>
          <cell r="B242" t="str">
            <v>Movilización y desmovilización Grúas 700 TON 0-220 km</v>
          </cell>
          <cell r="C242" t="str">
            <v>UN</v>
          </cell>
          <cell r="D242">
            <v>339482308.32516867</v>
          </cell>
        </row>
        <row r="243">
          <cell r="A243" t="str">
            <v>5.5.1.80</v>
          </cell>
          <cell r="B243" t="str">
            <v>Movilización y desmovilización Grúas 800 TON 0-220 km</v>
          </cell>
          <cell r="C243" t="str">
            <v>UN</v>
          </cell>
          <cell r="D243">
            <v>480517529.14315987</v>
          </cell>
        </row>
        <row r="244">
          <cell r="A244" t="str">
            <v>5.5.1.81</v>
          </cell>
          <cell r="B244" t="str">
            <v>Movilización y desmovilización Grúas 120 TON 221-400 km</v>
          </cell>
          <cell r="C244" t="str">
            <v>UN</v>
          </cell>
          <cell r="D244">
            <v>15133067.656783525</v>
          </cell>
        </row>
        <row r="245">
          <cell r="A245" t="str">
            <v>5.5.1.82</v>
          </cell>
          <cell r="B245" t="str">
            <v>Movilización y desmovilización Grúas 150 TON 221-400 km</v>
          </cell>
          <cell r="C245" t="str">
            <v>UN</v>
          </cell>
          <cell r="D245">
            <v>22078856.044842731</v>
          </cell>
        </row>
        <row r="246">
          <cell r="A246" t="str">
            <v>5.5.1.83</v>
          </cell>
          <cell r="B246" t="str">
            <v>Movilización y desmovilización Grúas 275 TON 221-400 km</v>
          </cell>
          <cell r="C246" t="str">
            <v>UN</v>
          </cell>
          <cell r="D246">
            <v>47992065.765896797</v>
          </cell>
        </row>
        <row r="247">
          <cell r="A247" t="str">
            <v>5.5.1.84</v>
          </cell>
          <cell r="B247" t="str">
            <v>Movilización y desmovilización Grúas 400 TON 221-400 km</v>
          </cell>
          <cell r="C247" t="str">
            <v>UN</v>
          </cell>
          <cell r="D247">
            <v>62477399.37622121</v>
          </cell>
        </row>
        <row r="248">
          <cell r="A248" t="str">
            <v>5.5.1.85</v>
          </cell>
          <cell r="B248" t="str">
            <v>Movilización y desmovilización Grúas 500 TON 221-400 km</v>
          </cell>
          <cell r="C248" t="str">
            <v>UN</v>
          </cell>
          <cell r="D248">
            <v>71323978.777739167</v>
          </cell>
        </row>
        <row r="249">
          <cell r="A249" t="str">
            <v>5.5.1.86</v>
          </cell>
          <cell r="B249" t="str">
            <v>Movilización y desmovilización Grúas 600 TON 221-400 km</v>
          </cell>
          <cell r="C249" t="str">
            <v>UN</v>
          </cell>
          <cell r="D249">
            <v>382417037.20074707</v>
          </cell>
        </row>
        <row r="250">
          <cell r="A250" t="str">
            <v>5.5.1.87</v>
          </cell>
          <cell r="B250" t="str">
            <v>Movilización y desmovilización Grúas 700 TON 221-400 km</v>
          </cell>
          <cell r="C250" t="str">
            <v>UN</v>
          </cell>
          <cell r="D250">
            <v>452742329.75791633</v>
          </cell>
        </row>
        <row r="251">
          <cell r="A251" t="str">
            <v>5.5.1.88</v>
          </cell>
          <cell r="B251" t="str">
            <v>Movilización y desmovilización Grúas 800 TON 221-400 km</v>
          </cell>
          <cell r="C251" t="str">
            <v>UN</v>
          </cell>
          <cell r="D251">
            <v>609955138.36475039</v>
          </cell>
        </row>
        <row r="252">
          <cell r="A252" t="str">
            <v>5.5.1.89</v>
          </cell>
          <cell r="B252" t="str">
            <v>Movilización y desmovilización Grúas 120 TON 401-700 km</v>
          </cell>
          <cell r="C252" t="str">
            <v>UN</v>
          </cell>
          <cell r="D252">
            <v>26482868.193343095</v>
          </cell>
        </row>
        <row r="253">
          <cell r="A253" t="str">
            <v>5.5.1.90</v>
          </cell>
          <cell r="B253" t="str">
            <v>Movilización y desmovilización Grúas 150 TON 401-700 km</v>
          </cell>
          <cell r="C253" t="str">
            <v>UN</v>
          </cell>
          <cell r="D253">
            <v>38637998.346311271</v>
          </cell>
        </row>
        <row r="254">
          <cell r="A254" t="str">
            <v>5.5.1.91</v>
          </cell>
          <cell r="B254" t="str">
            <v>Movilización y desmovilización Grúas 275 TON 401-700 km</v>
          </cell>
          <cell r="C254" t="str">
            <v>UN</v>
          </cell>
          <cell r="D254">
            <v>83986115.090319395</v>
          </cell>
        </row>
        <row r="255">
          <cell r="A255" t="str">
            <v>5.5.1.92</v>
          </cell>
          <cell r="B255" t="str">
            <v>Movilización y desmovilización Grúas 400 TON 401-700 km</v>
          </cell>
          <cell r="C255" t="str">
            <v>UN</v>
          </cell>
          <cell r="D255">
            <v>109335448.64055063</v>
          </cell>
        </row>
        <row r="256">
          <cell r="A256" t="str">
            <v>5.5.1.93</v>
          </cell>
          <cell r="B256" t="str">
            <v>Movilización y desmovilización Grúas 500 TON 401-700 km</v>
          </cell>
          <cell r="C256" t="str">
            <v>UN</v>
          </cell>
          <cell r="D256">
            <v>124816962.59320706</v>
          </cell>
        </row>
        <row r="257">
          <cell r="A257" t="str">
            <v>5.5.1.94</v>
          </cell>
          <cell r="B257" t="str">
            <v>Movilización y desmovilización Grúas 600 TON 401-700 km</v>
          </cell>
          <cell r="C257" t="str">
            <v>UN</v>
          </cell>
          <cell r="D257">
            <v>553177318.86512351</v>
          </cell>
        </row>
        <row r="258">
          <cell r="A258" t="str">
            <v>5.5.1.95</v>
          </cell>
          <cell r="B258" t="str">
            <v>Movilización y desmovilización Grúas 700 TON 401-700 km</v>
          </cell>
          <cell r="C258" t="str">
            <v>UN</v>
          </cell>
          <cell r="D258">
            <v>641509033.93140566</v>
          </cell>
        </row>
        <row r="259">
          <cell r="A259" t="str">
            <v>5.5.1.96</v>
          </cell>
          <cell r="B259" t="str">
            <v>Movilización y desmovilización Grúas 800 TON 401-700 km</v>
          </cell>
          <cell r="C259" t="str">
            <v>UN</v>
          </cell>
          <cell r="D259">
            <v>825684485.99605536</v>
          </cell>
        </row>
        <row r="260">
          <cell r="A260" t="str">
            <v>5.5.1.97</v>
          </cell>
          <cell r="B260" t="str">
            <v>Movilización y desmovilización Grúas 120 TON 701-1502 km</v>
          </cell>
          <cell r="C260" t="str">
            <v>UN</v>
          </cell>
          <cell r="D260">
            <v>56824668.552634202</v>
          </cell>
        </row>
        <row r="261">
          <cell r="A261" t="str">
            <v>5.5.1.98</v>
          </cell>
          <cell r="B261" t="str">
            <v>Movilización y desmovilización Grúas 150 TON 701-1502 km</v>
          </cell>
          <cell r="C261" t="str">
            <v>UN</v>
          </cell>
          <cell r="D261">
            <v>82906106.210748583</v>
          </cell>
        </row>
        <row r="262">
          <cell r="A262" t="str">
            <v>5.5.1.99</v>
          </cell>
          <cell r="B262" t="str">
            <v>Movilización y desmovilización Grúas 275 TON 701-1502 km</v>
          </cell>
          <cell r="C262" t="str">
            <v>UN</v>
          </cell>
          <cell r="D262">
            <v>180210206.69381943</v>
          </cell>
        </row>
        <row r="263">
          <cell r="A263" t="str">
            <v>5.5.1.100</v>
          </cell>
          <cell r="B263" t="str">
            <v>Movilización y desmovilización Grúas 400 TON 701-1502 km</v>
          </cell>
          <cell r="C263" t="str">
            <v>UN</v>
          </cell>
          <cell r="D263">
            <v>234602634.73806161</v>
          </cell>
        </row>
        <row r="264">
          <cell r="A264" t="str">
            <v>5.5.1.101</v>
          </cell>
          <cell r="B264" t="str">
            <v>Movilización y desmovilización Grúas 500 TON 701-1502 km</v>
          </cell>
          <cell r="C264" t="str">
            <v>UN</v>
          </cell>
          <cell r="D264">
            <v>267821540.15506542</v>
          </cell>
        </row>
        <row r="265">
          <cell r="A265" t="str">
            <v>5.5.1.102</v>
          </cell>
          <cell r="B265" t="str">
            <v>Movilización y desmovilización Grúas 600 TON 701-1502 km</v>
          </cell>
          <cell r="C265" t="str">
            <v>UN</v>
          </cell>
          <cell r="D265">
            <v>1009676470.0623134</v>
          </cell>
        </row>
        <row r="266">
          <cell r="A266" t="str">
            <v>5.5.1.103</v>
          </cell>
          <cell r="B266" t="str">
            <v>Movilización y desmovilización Grúas700 TON 701-1502 km</v>
          </cell>
          <cell r="C266" t="str">
            <v>UN</v>
          </cell>
          <cell r="D266">
            <v>1146145355.0648289</v>
          </cell>
        </row>
        <row r="267">
          <cell r="A267" t="str">
            <v>5.5.1.104</v>
          </cell>
          <cell r="B267" t="str">
            <v>Movilización y desmovilización Grúas 800 TON 701-1502 km</v>
          </cell>
          <cell r="C267" t="str">
            <v>UN</v>
          </cell>
          <cell r="D267">
            <v>1402400942.9684308</v>
          </cell>
        </row>
        <row r="268">
          <cell r="A268" t="str">
            <v>5.5.1.105</v>
          </cell>
          <cell r="B268" t="str">
            <v>Montacargas 3 Ton (10 H)</v>
          </cell>
          <cell r="C268" t="str">
            <v>DÍA</v>
          </cell>
          <cell r="D268">
            <v>720934.65685931651</v>
          </cell>
        </row>
        <row r="269">
          <cell r="A269" t="str">
            <v>5.5.1.106</v>
          </cell>
          <cell r="B269" t="str">
            <v>Montacargas 10 Ton (10 H)</v>
          </cell>
          <cell r="C269" t="str">
            <v>DÍA</v>
          </cell>
          <cell r="D269">
            <v>1468011.8236260505</v>
          </cell>
        </row>
        <row r="270">
          <cell r="A270" t="str">
            <v>5.5.1.107</v>
          </cell>
          <cell r="B270" t="str">
            <v>Manipulador Telescópico 5 Ton (Telehandler) (10 H)</v>
          </cell>
          <cell r="C270" t="str">
            <v>DÍA</v>
          </cell>
          <cell r="D270">
            <v>803509.48200659559</v>
          </cell>
        </row>
        <row r="271">
          <cell r="A271" t="str">
            <v>5.5.1.108</v>
          </cell>
          <cell r="B271" t="str">
            <v>Camión-grúa de 10 Ton (10 H)</v>
          </cell>
          <cell r="C271" t="str">
            <v>DÍA</v>
          </cell>
          <cell r="D271">
            <v>1071345.9760087943</v>
          </cell>
        </row>
        <row r="272">
          <cell r="A272" t="str">
            <v>5.5.1.109</v>
          </cell>
          <cell r="B272" t="str">
            <v>Tracto camión con cama-alta  de capacidad mayor o igual a 30 ton.  (10 H)</v>
          </cell>
          <cell r="C272" t="str">
            <v>DÍA</v>
          </cell>
          <cell r="D272">
            <v>964211.37840791477</v>
          </cell>
        </row>
        <row r="273">
          <cell r="A273" t="str">
            <v>5.5.1.110</v>
          </cell>
          <cell r="B273" t="str">
            <v>Tracto camión con cama-baja  de capacidad mayor o igual a 30 ton.  (10 H)</v>
          </cell>
          <cell r="C273" t="str">
            <v>DÍA</v>
          </cell>
          <cell r="D273">
            <v>964211.37840791477</v>
          </cell>
        </row>
        <row r="274">
          <cell r="A274" t="str">
            <v>5.5.1.111</v>
          </cell>
          <cell r="B274" t="str">
            <v>Montacargas 3 Ton (24 H)</v>
          </cell>
          <cell r="C274" t="str">
            <v>DÍA</v>
          </cell>
          <cell r="D274">
            <v>1263502.5902657316</v>
          </cell>
        </row>
        <row r="275">
          <cell r="A275" t="str">
            <v>5.5.1.112</v>
          </cell>
          <cell r="B275" t="str">
            <v>Montacargas 10 Ton  (24 H)</v>
          </cell>
          <cell r="C275" t="str">
            <v>DÍA</v>
          </cell>
          <cell r="D275">
            <v>2442771.6745137474</v>
          </cell>
        </row>
        <row r="276">
          <cell r="A276" t="str">
            <v>5.5.1.113</v>
          </cell>
          <cell r="B276" t="str">
            <v>Cargador Telescópico 5 Ton (Telehandler)  (24 H)</v>
          </cell>
          <cell r="C276" t="str">
            <v>DÍA</v>
          </cell>
          <cell r="D276">
            <v>1285615.171210553</v>
          </cell>
        </row>
        <row r="277">
          <cell r="A277" t="str">
            <v>5.5.1.114</v>
          </cell>
          <cell r="B277" t="str">
            <v>Camión-grúa de 10 Ton  (24 H)</v>
          </cell>
          <cell r="C277" t="str">
            <v>DÍA</v>
          </cell>
          <cell r="D277">
            <v>1914269.3872555932</v>
          </cell>
        </row>
        <row r="278">
          <cell r="A278" t="str">
            <v>5.5.1.115</v>
          </cell>
          <cell r="B278" t="str">
            <v>Tracto camión con cama-alta  de capacidad mayor o igual a 30 ton.  (24 H)</v>
          </cell>
          <cell r="C278" t="str">
            <v>DÍA</v>
          </cell>
          <cell r="D278">
            <v>1285615.171210553</v>
          </cell>
        </row>
        <row r="279">
          <cell r="A279" t="str">
            <v>5.5.1.116</v>
          </cell>
          <cell r="B279" t="str">
            <v>Tracto camión con cama-baja  de capacidad mayor o igual a 30 ton.  (24 H)</v>
          </cell>
          <cell r="C279" t="str">
            <v>DÍA</v>
          </cell>
          <cell r="D279">
            <v>1285615.171210553</v>
          </cell>
        </row>
        <row r="280">
          <cell r="A280" t="str">
            <v>5.5.1.117</v>
          </cell>
          <cell r="B280" t="str">
            <v>Camión 300 de estacas removibles (10 H)</v>
          </cell>
          <cell r="C280" t="str">
            <v>DÍA</v>
          </cell>
          <cell r="D280">
            <v>655734.44615179859</v>
          </cell>
        </row>
        <row r="281">
          <cell r="A281" t="str">
            <v>5.5.1.118</v>
          </cell>
          <cell r="B281" t="str">
            <v>Camión 300 de estacas removibles (24 H)</v>
          </cell>
          <cell r="C281" t="str">
            <v>DÍA</v>
          </cell>
          <cell r="D281">
            <v>1088016.1193954912</v>
          </cell>
        </row>
        <row r="282">
          <cell r="A282" t="str">
            <v>5.5.1.119</v>
          </cell>
          <cell r="B282" t="str">
            <v>Camión winche (10 H)</v>
          </cell>
          <cell r="C282" t="str">
            <v>DÍA</v>
          </cell>
          <cell r="D282">
            <v>1272223.3465104431</v>
          </cell>
        </row>
        <row r="283">
          <cell r="A283" t="str">
            <v>5.5.1.120</v>
          </cell>
          <cell r="B283" t="str">
            <v>Camión 600  (10 H)</v>
          </cell>
          <cell r="C283" t="str">
            <v>DÍA</v>
          </cell>
          <cell r="D283">
            <v>807237.76600310626</v>
          </cell>
        </row>
        <row r="284">
          <cell r="A284" t="str">
            <v>5.5.1.121</v>
          </cell>
          <cell r="B284" t="str">
            <v>Camión winche (24 H)</v>
          </cell>
          <cell r="C284" t="str">
            <v>DÍA</v>
          </cell>
          <cell r="D284">
            <v>2077584.4896976363</v>
          </cell>
        </row>
        <row r="285">
          <cell r="A285" t="str">
            <v>5.5.1.122</v>
          </cell>
          <cell r="B285" t="str">
            <v>Camión 600  (24 H)</v>
          </cell>
          <cell r="C285" t="str">
            <v>DÍA</v>
          </cell>
          <cell r="D285">
            <v>1263502.5902657316</v>
          </cell>
        </row>
        <row r="286">
          <cell r="A286" t="str">
            <v>5.5.1.123</v>
          </cell>
          <cell r="B286" t="str">
            <v>Ascensor capacidad 1 Ton o 10 personas, alturas ≤ 40 metros (24 Hrs)</v>
          </cell>
          <cell r="C286" t="str">
            <v>DÍA</v>
          </cell>
          <cell r="D286">
            <v>1196336.3398764869</v>
          </cell>
        </row>
        <row r="287">
          <cell r="A287" t="str">
            <v>5.5.1.124</v>
          </cell>
          <cell r="B287" t="str">
            <v>Ascensor capacidad 1 Ton o 10 personas, alturas &gt; 40 metros (24 Hrs)</v>
          </cell>
          <cell r="C287" t="str">
            <v>DÍA</v>
          </cell>
          <cell r="D287">
            <v>1196336.3398764869</v>
          </cell>
        </row>
        <row r="288">
          <cell r="A288" t="str">
            <v>5.5.1.125</v>
          </cell>
          <cell r="B288" t="str">
            <v>Camiones Grupo “B” con conductor (10 Horas) entre 1 y 5 Ton.</v>
          </cell>
          <cell r="C288" t="str">
            <v>MES</v>
          </cell>
          <cell r="D288">
            <v>13474905.703638995</v>
          </cell>
        </row>
        <row r="289">
          <cell r="A289" t="str">
            <v>5.5.1.126</v>
          </cell>
          <cell r="B289" t="str">
            <v>Camiones Grupo “B” con conductor (24 Horas) entre 1 y 5 Ton.</v>
          </cell>
          <cell r="C289" t="str">
            <v>MES</v>
          </cell>
          <cell r="D289">
            <v>34965194.398630239</v>
          </cell>
        </row>
        <row r="290">
          <cell r="A290" t="str">
            <v>5.5.1.127</v>
          </cell>
          <cell r="B290" t="str">
            <v>Camiones Grupo “C” con conductor (10 Horas) mayor de 5 Ton.</v>
          </cell>
          <cell r="C290" t="str">
            <v>MES</v>
          </cell>
          <cell r="D290">
            <v>27480024.284625571</v>
          </cell>
        </row>
        <row r="291">
          <cell r="A291" t="str">
            <v>5.5.1.128</v>
          </cell>
          <cell r="B291" t="str">
            <v>Camiones Grupo “C” con conductor (24 Horas) mayor de 5 Ton.</v>
          </cell>
          <cell r="C291" t="str">
            <v>MES</v>
          </cell>
          <cell r="D291">
            <v>36640032.379500762</v>
          </cell>
        </row>
        <row r="292">
          <cell r="A292" t="str">
            <v>5.5.2</v>
          </cell>
          <cell r="B292" t="str">
            <v>Elevación de personas</v>
          </cell>
        </row>
        <row r="293">
          <cell r="A293" t="str">
            <v>5.5.2.1</v>
          </cell>
          <cell r="B293" t="str">
            <v>Plataforma articulada (Manlift) hasta 15 mts  (10 H)</v>
          </cell>
          <cell r="C293" t="str">
            <v>DÍA</v>
          </cell>
          <cell r="D293">
            <v>560232.76045799744</v>
          </cell>
        </row>
        <row r="294">
          <cell r="A294" t="str">
            <v>5.5.2.2</v>
          </cell>
          <cell r="B294" t="str">
            <v>Plataforma articulada (Manlift) altura mayor a 15 y menor o igual a 20 mts (10 H)</v>
          </cell>
          <cell r="C294" t="str">
            <v>DÍA</v>
          </cell>
          <cell r="D294">
            <v>824936.40152677149</v>
          </cell>
        </row>
        <row r="295">
          <cell r="A295" t="str">
            <v>5.5.2.3</v>
          </cell>
          <cell r="B295" t="str">
            <v>Plataforma articulada (Manlift) altura mayor a 20 y menor o igual a 25 mts (10 H)</v>
          </cell>
          <cell r="C295" t="str">
            <v>DÍA</v>
          </cell>
          <cell r="D295">
            <v>824936.40152677149</v>
          </cell>
        </row>
        <row r="296">
          <cell r="A296" t="str">
            <v>5.5.2.4</v>
          </cell>
          <cell r="B296" t="str">
            <v>Plataforma articulada (Manlift) altura mayor a 25 y menor o igual a 60 mts (10 H)</v>
          </cell>
          <cell r="C296" t="str">
            <v>DÍA</v>
          </cell>
          <cell r="D296">
            <v>824936.40152677149</v>
          </cell>
        </row>
        <row r="297">
          <cell r="A297" t="str">
            <v>5.5.2.5</v>
          </cell>
          <cell r="B297" t="str">
            <v>Elevador de tijera (scissorlift) hasta 9 mts (10 H)</v>
          </cell>
          <cell r="C297" t="str">
            <v>DÍA</v>
          </cell>
          <cell r="D297">
            <v>506665.46165755769</v>
          </cell>
        </row>
        <row r="298">
          <cell r="A298" t="str">
            <v>5.5.2.6</v>
          </cell>
          <cell r="B298" t="str">
            <v>Camión canasta (10 H)</v>
          </cell>
          <cell r="C298" t="str">
            <v>DÍA</v>
          </cell>
          <cell r="D298">
            <v>964211.37840791477</v>
          </cell>
        </row>
        <row r="299">
          <cell r="A299" t="str">
            <v>5.5.2.7</v>
          </cell>
          <cell r="B299" t="str">
            <v>Plataforma articulada (Manlift) hasta 15 mts  (24 H)</v>
          </cell>
          <cell r="C299" t="str">
            <v>DÍA</v>
          </cell>
          <cell r="D299">
            <v>1498569.4654524974</v>
          </cell>
        </row>
        <row r="300">
          <cell r="A300" t="str">
            <v>5.5.2.8</v>
          </cell>
          <cell r="B300" t="str">
            <v>Plataforma articulada (Manlift) altura mayor a 15 y menor o igual a 20 mts (24 H)</v>
          </cell>
          <cell r="C300" t="str">
            <v>DÍA</v>
          </cell>
          <cell r="D300">
            <v>1630297.5447139649</v>
          </cell>
        </row>
        <row r="301">
          <cell r="A301" t="str">
            <v>5.5.2.9</v>
          </cell>
          <cell r="B301" t="str">
            <v>Plataforma articulada (Manlift) altura mayor a 20 y menor o igual a 25 mts (24 H)</v>
          </cell>
          <cell r="C301" t="str">
            <v>DÍA</v>
          </cell>
          <cell r="D301">
            <v>1630297.5447139649</v>
          </cell>
        </row>
        <row r="302">
          <cell r="A302" t="str">
            <v>5.5.2.10</v>
          </cell>
          <cell r="B302" t="str">
            <v>Plataforma articulada (Manlift) altura mayor a 25 y menor o igual a 60 mts (24 H)</v>
          </cell>
          <cell r="C302" t="str">
            <v>DÍA</v>
          </cell>
          <cell r="D302">
            <v>1630297.5447139649</v>
          </cell>
        </row>
        <row r="303">
          <cell r="A303" t="str">
            <v>5.5.2.11</v>
          </cell>
          <cell r="B303" t="str">
            <v>Elevador de tijera (scissorlift) hasta 10 mts (24 H)</v>
          </cell>
          <cell r="C303" t="str">
            <v>DÍA</v>
          </cell>
          <cell r="D303">
            <v>1391434.1559528937</v>
          </cell>
        </row>
        <row r="304">
          <cell r="A304" t="str">
            <v>5.5.2.12</v>
          </cell>
          <cell r="B304" t="str">
            <v>Camión canasta (24 H)</v>
          </cell>
          <cell r="C304" t="str">
            <v>DÍA</v>
          </cell>
          <cell r="D304">
            <v>1285615.171210553</v>
          </cell>
        </row>
        <row r="305">
          <cell r="A305" t="str">
            <v>5.5.3</v>
          </cell>
          <cell r="B305" t="str">
            <v>Equipos para manejo a granel de materiales y/o residuos sólidos y líquidos</v>
          </cell>
        </row>
        <row r="306">
          <cell r="A306" t="str">
            <v>5.5.3.1</v>
          </cell>
          <cell r="B306" t="str">
            <v>Volqueta de  6 m3 (10 H)</v>
          </cell>
          <cell r="C306" t="str">
            <v>DÍA</v>
          </cell>
          <cell r="D306">
            <v>857076.78080703539</v>
          </cell>
        </row>
        <row r="307">
          <cell r="A307" t="str">
            <v>5.5.3.2</v>
          </cell>
          <cell r="B307" t="str">
            <v>Minicargador (10 H)</v>
          </cell>
          <cell r="C307" t="str">
            <v>DÍA</v>
          </cell>
          <cell r="D307">
            <v>456532.66075662751</v>
          </cell>
        </row>
        <row r="308">
          <cell r="A308" t="str">
            <v>5.5.3.3</v>
          </cell>
          <cell r="B308" t="str">
            <v>Camión de Vacío 12m3 (10 H)</v>
          </cell>
          <cell r="C308" t="str">
            <v>DÍA</v>
          </cell>
          <cell r="D308">
            <v>749942.18320615601</v>
          </cell>
        </row>
        <row r="309">
          <cell r="A309" t="str">
            <v>5.5.3.4</v>
          </cell>
          <cell r="B309" t="str">
            <v>Camión de Alto Vacío 12m3 (10 H)</v>
          </cell>
          <cell r="C309" t="str">
            <v>DÍA</v>
          </cell>
          <cell r="D309">
            <v>3749710.9160307799</v>
          </cell>
        </row>
        <row r="310">
          <cell r="A310" t="str">
            <v>5.5.3.5</v>
          </cell>
          <cell r="B310" t="str">
            <v>Camión de succión y presión tipo Vactor o similar (10 H)</v>
          </cell>
          <cell r="C310" t="str">
            <v>DÍA</v>
          </cell>
          <cell r="D310">
            <v>899930.61984738719</v>
          </cell>
        </row>
        <row r="311">
          <cell r="A311" t="str">
            <v>5.5.3.6</v>
          </cell>
          <cell r="B311" t="str">
            <v>Carrotanque 3000 a 3600 gal (10 H)</v>
          </cell>
          <cell r="C311" t="str">
            <v>DÍA</v>
          </cell>
          <cell r="D311">
            <v>1157053.6540894979</v>
          </cell>
        </row>
        <row r="312">
          <cell r="A312" t="str">
            <v>5.5.3.7</v>
          </cell>
          <cell r="B312" t="str">
            <v>Volqueta de  6 m3 (24 H)</v>
          </cell>
          <cell r="C312" t="str">
            <v>DÍA</v>
          </cell>
          <cell r="D312">
            <v>1662437.9239942287</v>
          </cell>
        </row>
        <row r="313">
          <cell r="A313" t="str">
            <v>5.5.3.8</v>
          </cell>
          <cell r="B313" t="str">
            <v>Minicargador (24 H)</v>
          </cell>
          <cell r="C313" t="str">
            <v>DÍA</v>
          </cell>
          <cell r="D313">
            <v>1095678.3858159059</v>
          </cell>
        </row>
        <row r="314">
          <cell r="A314" t="str">
            <v>5.5.3.9</v>
          </cell>
          <cell r="B314" t="str">
            <v>Camión de Vacío 12 m3 (24 H)</v>
          </cell>
          <cell r="C314" t="str">
            <v>DÍA</v>
          </cell>
          <cell r="D314">
            <v>1499884.366412312</v>
          </cell>
        </row>
        <row r="315">
          <cell r="A315" t="str">
            <v>5.5.3.10</v>
          </cell>
          <cell r="B315" t="str">
            <v>Camión de Alto Vacío 12m3 (24 H)</v>
          </cell>
          <cell r="C315" t="str">
            <v>DÍA</v>
          </cell>
          <cell r="D315">
            <v>5035326.087241333</v>
          </cell>
        </row>
        <row r="316">
          <cell r="A316" t="str">
            <v>5.5.3.11</v>
          </cell>
          <cell r="B316" t="str">
            <v>Camión de succión y presión tipo Vactor o similar (24 H)</v>
          </cell>
          <cell r="C316" t="str">
            <v>DÍA</v>
          </cell>
          <cell r="D316">
            <v>2678364.9400219857</v>
          </cell>
        </row>
        <row r="317">
          <cell r="A317" t="str">
            <v>5.5.3.12</v>
          </cell>
          <cell r="B317" t="str">
            <v>Carrotanque 3000 a 3600 gal (24 H)</v>
          </cell>
          <cell r="C317" t="str">
            <v>DÍA</v>
          </cell>
          <cell r="D317">
            <v>1962414.7972766911</v>
          </cell>
        </row>
        <row r="318">
          <cell r="A318" t="str">
            <v>5.5.3.13</v>
          </cell>
          <cell r="B318" t="str">
            <v>Bomba diesel autocebante 300 GPM a 1.000 GPM (24 H)</v>
          </cell>
          <cell r="C318" t="str">
            <v>DÍA</v>
          </cell>
          <cell r="D318">
            <v>45993.961239358614</v>
          </cell>
        </row>
        <row r="319">
          <cell r="A319" t="str">
            <v>5.5.3.14</v>
          </cell>
          <cell r="B319" t="str">
            <v>Bomba neumática para inyección de químicos (para procesos de descontaminación)</v>
          </cell>
          <cell r="C319" t="str">
            <v>DÍA</v>
          </cell>
          <cell r="D319">
            <v>104456.23266085744</v>
          </cell>
        </row>
        <row r="320">
          <cell r="A320" t="str">
            <v>5.5.3.15</v>
          </cell>
          <cell r="B320" t="str">
            <v>Bomba diesel para circulación de fluidos (para procesos de descontaminación)</v>
          </cell>
          <cell r="C320" t="str">
            <v>DÍA</v>
          </cell>
          <cell r="D320">
            <v>104456.23266085744</v>
          </cell>
        </row>
        <row r="321">
          <cell r="A321" t="str">
            <v>5.5.3.16</v>
          </cell>
          <cell r="B321" t="str">
            <v>Frack tank</v>
          </cell>
          <cell r="C321" t="str">
            <v>DÍA</v>
          </cell>
          <cell r="D321">
            <v>160701.89640131913</v>
          </cell>
        </row>
        <row r="322">
          <cell r="A322" t="str">
            <v>5.5.3.17</v>
          </cell>
          <cell r="B322" t="str">
            <v>Catch tank</v>
          </cell>
          <cell r="C322" t="str">
            <v>DÍA</v>
          </cell>
          <cell r="D322">
            <v>117848.05736096736</v>
          </cell>
        </row>
        <row r="323">
          <cell r="A323" t="str">
            <v>5.5.4</v>
          </cell>
          <cell r="B323" t="str">
            <v>Equipos para lavado con agua alta presión</v>
          </cell>
        </row>
        <row r="324">
          <cell r="A324" t="str">
            <v>5.5.4.1</v>
          </cell>
          <cell r="B324" t="str">
            <v>Hidrolavadora de capacidad 5.000 &lt; PSI &lt; 15.000 psi con operador (10 H)</v>
          </cell>
          <cell r="C324" t="str">
            <v>DÍA</v>
          </cell>
          <cell r="D324">
            <v>1280019.8685636527</v>
          </cell>
        </row>
        <row r="325">
          <cell r="A325" t="str">
            <v>5.5.4.2</v>
          </cell>
          <cell r="B325" t="str">
            <v>Hidrolavadora de capacidad 15.000 ≤ PSI ≤ 20.000 psi con operador (10 H)</v>
          </cell>
          <cell r="C325" t="str">
            <v>DÍA</v>
          </cell>
          <cell r="D325">
            <v>2775557.8387017087</v>
          </cell>
        </row>
        <row r="326">
          <cell r="A326" t="str">
            <v>5.5.4.3</v>
          </cell>
          <cell r="B326" t="str">
            <v>Hidrolavadora de capacidad 20.000 &lt; PSI ≤ 25.000 psi con operador (10 H)</v>
          </cell>
          <cell r="C326" t="str">
            <v>DÍA</v>
          </cell>
          <cell r="D326">
            <v>2775557.8387017087</v>
          </cell>
        </row>
        <row r="327">
          <cell r="A327" t="str">
            <v>5.5.4.4</v>
          </cell>
          <cell r="B327" t="str">
            <v>Hidrolavadora de capacidad 25.000 &lt; PSI ≤ 30.000 psi con operador (10 H)</v>
          </cell>
          <cell r="C327" t="str">
            <v>DÍA</v>
          </cell>
          <cell r="D327">
            <v>2859329.5000885003</v>
          </cell>
        </row>
        <row r="328">
          <cell r="A328" t="str">
            <v>5.5.4.5</v>
          </cell>
          <cell r="B328" t="str">
            <v>Hidrolavadora de capacidad &gt; 30.000 psi con operador (10 H)</v>
          </cell>
          <cell r="C328" t="str">
            <v>DÍA</v>
          </cell>
          <cell r="D328">
            <v>3311150.2637196593</v>
          </cell>
        </row>
        <row r="329">
          <cell r="A329" t="str">
            <v>5.5.4.6</v>
          </cell>
          <cell r="B329" t="str">
            <v>Hidrolavadora de capacidad 5.000 &lt; PSI &lt; 15.000 psi con operador (24 H)</v>
          </cell>
          <cell r="C329" t="str">
            <v>DÍA</v>
          </cell>
          <cell r="D329">
            <v>3696103.2981252335</v>
          </cell>
        </row>
        <row r="330">
          <cell r="A330" t="str">
            <v>5.5.4.7</v>
          </cell>
          <cell r="B330" t="str">
            <v>Hidrolavadora de capacidad 15.000 ≤ PSI ≤ 20.000 psi con operador (24 H)</v>
          </cell>
          <cell r="C330" t="str">
            <v>DÍA</v>
          </cell>
          <cell r="D330">
            <v>5191641.2682632897</v>
          </cell>
        </row>
        <row r="331">
          <cell r="A331" t="str">
            <v>5.5.4.8</v>
          </cell>
          <cell r="B331" t="str">
            <v>Hidrolavadora de capacidad 20.000 &lt; PSI ≤ 25.000 psi con operador (24 H)</v>
          </cell>
          <cell r="C331" t="str">
            <v>DÍA</v>
          </cell>
          <cell r="D331">
            <v>5191641.2682632897</v>
          </cell>
        </row>
        <row r="332">
          <cell r="A332" t="str">
            <v>5.5.4.9</v>
          </cell>
          <cell r="B332" t="str">
            <v>Hidrolavadora de capacidad 25.000 &lt; PSI ≤ 30.000 psi con operador (24 H)</v>
          </cell>
          <cell r="C332" t="str">
            <v>DÍA</v>
          </cell>
          <cell r="D332">
            <v>5275412.9296500813</v>
          </cell>
        </row>
        <row r="333">
          <cell r="A333" t="str">
            <v>5.5.4.10</v>
          </cell>
          <cell r="B333" t="str">
            <v>Hidrolavadora de capacidad &gt; 30.000 psi con operador (24 H)</v>
          </cell>
          <cell r="C333" t="str">
            <v>DÍA</v>
          </cell>
          <cell r="D333">
            <v>5727233.6932812398</v>
          </cell>
        </row>
        <row r="334">
          <cell r="A334" t="str">
            <v>5.5.4.11</v>
          </cell>
          <cell r="B334" t="str">
            <v>Hidrolavadora ≤ 22.000 PSI con 3 a 5 lanzas sobre elevador tipo tijeras altura ≤ 6 mts (20 pies) con operador (Scissorlift TLE) (24 H)</v>
          </cell>
          <cell r="C334" t="str">
            <v>DÍA</v>
          </cell>
          <cell r="D334">
            <v>8088294.8126733853</v>
          </cell>
        </row>
        <row r="335">
          <cell r="A335" t="str">
            <v>5.5.5</v>
          </cell>
          <cell r="B335" t="str">
            <v>Equipos portátiles</v>
          </cell>
        </row>
        <row r="336">
          <cell r="A336" t="str">
            <v>5.5.5.1</v>
          </cell>
          <cell r="B336" t="str">
            <v>Equipo de soldadura hasta 400 Amp (24 H).</v>
          </cell>
          <cell r="C336" t="str">
            <v>DÍA</v>
          </cell>
          <cell r="D336">
            <v>53567.298800439712</v>
          </cell>
        </row>
        <row r="337">
          <cell r="A337" t="str">
            <v>5.5.5.2</v>
          </cell>
          <cell r="B337" t="str">
            <v>Equipo de soldadura hasta 250 Amp (24 H)</v>
          </cell>
          <cell r="C337" t="str">
            <v>DÍA</v>
          </cell>
          <cell r="D337">
            <v>53567.298800439712</v>
          </cell>
        </row>
        <row r="338">
          <cell r="A338" t="str">
            <v>5.5.5.3</v>
          </cell>
          <cell r="B338" t="str">
            <v>Rack de 4 máquinas soldadura eléctrica ac tipo transformador &gt; 400 amp. (24 H)</v>
          </cell>
          <cell r="C338" t="str">
            <v>DÍA</v>
          </cell>
          <cell r="D338">
            <v>192842.27568158295</v>
          </cell>
        </row>
        <row r="339">
          <cell r="A339" t="str">
            <v>5.5.5.4</v>
          </cell>
          <cell r="B339" t="str">
            <v>Módulo multiproceso x 8 maquinas eléctricas - soldadura general (24 H)</v>
          </cell>
          <cell r="C339" t="str">
            <v>DÍA</v>
          </cell>
          <cell r="D339">
            <v>192842.27568158295</v>
          </cell>
        </row>
        <row r="340">
          <cell r="A340" t="str">
            <v>5.5.5.5</v>
          </cell>
          <cell r="B340" t="str">
            <v>Motosoldador hasta 400 Amp (24 H)</v>
          </cell>
          <cell r="C340" t="str">
            <v>DÍA</v>
          </cell>
          <cell r="D340">
            <v>53567.298800439712</v>
          </cell>
        </row>
        <row r="341">
          <cell r="A341" t="str">
            <v>5.5.5.6</v>
          </cell>
          <cell r="B341" t="str">
            <v>Motosoldador hasta 250 Amp (24 H)</v>
          </cell>
          <cell r="C341" t="str">
            <v>DÍA</v>
          </cell>
          <cell r="D341">
            <v>53567.298800439712</v>
          </cell>
        </row>
        <row r="342">
          <cell r="A342" t="str">
            <v>5.5.5.7</v>
          </cell>
          <cell r="B342" t="str">
            <v>Equipo soldadura autógena (24 H)</v>
          </cell>
          <cell r="C342" t="str">
            <v>DÍA</v>
          </cell>
          <cell r="D342">
            <v>53567.298800439712</v>
          </cell>
        </row>
        <row r="343">
          <cell r="A343" t="str">
            <v>5.5.5.8</v>
          </cell>
          <cell r="B343" t="str">
            <v>Alimentador alambre proceso semiautomático (24 H)</v>
          </cell>
          <cell r="C343" t="str">
            <v>DÍA</v>
          </cell>
          <cell r="D343">
            <v>16672.810949267499</v>
          </cell>
        </row>
        <row r="344">
          <cell r="A344" t="str">
            <v>5.5.5.9</v>
          </cell>
          <cell r="B344" t="str">
            <v>Equipo para proceso TIG (24 H)</v>
          </cell>
          <cell r="C344" t="str">
            <v>DÍA</v>
          </cell>
          <cell r="D344">
            <v>53567.298800439712</v>
          </cell>
        </row>
        <row r="345">
          <cell r="A345" t="str">
            <v>5.5.5.10</v>
          </cell>
          <cell r="B345" t="str">
            <v>Equipo de corte plasma hasta 1.25 pulg (24 H)</v>
          </cell>
          <cell r="C345" t="str">
            <v>DÍA</v>
          </cell>
          <cell r="D345">
            <v>54638.644776448506</v>
          </cell>
        </row>
        <row r="346">
          <cell r="A346" t="str">
            <v>5.5.5.11</v>
          </cell>
          <cell r="B346" t="str">
            <v>Corte con agua a alta presión</v>
          </cell>
          <cell r="C346" t="str">
            <v>HM</v>
          </cell>
          <cell r="D346">
            <v>269122.10917340912</v>
          </cell>
        </row>
        <row r="347">
          <cell r="A347" t="str">
            <v>5.5.5.12</v>
          </cell>
          <cell r="B347" t="str">
            <v>Planta eléctrica capacidad menor o igual a 5 KVA (24 H)</v>
          </cell>
          <cell r="C347" t="str">
            <v>DÍA</v>
          </cell>
          <cell r="D347">
            <v>164627.04915007771</v>
          </cell>
        </row>
        <row r="348">
          <cell r="A348" t="str">
            <v>5.5.5.13</v>
          </cell>
          <cell r="B348" t="str">
            <v>Planta eléctrica capacidad mayor a 5 KVA y menor o igual a 10 KVA (24 H)</v>
          </cell>
          <cell r="C348" t="str">
            <v>DÍA</v>
          </cell>
          <cell r="D348">
            <v>220303.01573864036</v>
          </cell>
        </row>
        <row r="349">
          <cell r="A349" t="str">
            <v>5.5.5.14</v>
          </cell>
          <cell r="B349" t="str">
            <v>Planta eléctrica capacidad mayor a 20 KVA y menor o igual a 50 KVA (24 H)</v>
          </cell>
          <cell r="C349" t="str">
            <v>DÍA</v>
          </cell>
          <cell r="D349">
            <v>293737.35431818716</v>
          </cell>
        </row>
        <row r="350">
          <cell r="A350" t="str">
            <v>5.5.5.15</v>
          </cell>
          <cell r="B350" t="str">
            <v>Planta eléctrica capacidad mayor a 50 KVA y menor o igual a 100 KVA (24 H)</v>
          </cell>
          <cell r="C350" t="str">
            <v>DÍA</v>
          </cell>
          <cell r="D350">
            <v>491495.82241447933</v>
          </cell>
        </row>
        <row r="351">
          <cell r="A351" t="str">
            <v>5.5.5.16</v>
          </cell>
          <cell r="B351" t="str">
            <v>Planta eléctrica capacidad mayor a 100 KVA (24 H)</v>
          </cell>
          <cell r="C351" t="str">
            <v>DÍA</v>
          </cell>
          <cell r="D351">
            <v>729301.20309398021</v>
          </cell>
        </row>
        <row r="352">
          <cell r="A352" t="str">
            <v>5.5.5.17</v>
          </cell>
          <cell r="B352" t="str">
            <v>Torre de Iluminación móvil (planta estadio) (24 H)</v>
          </cell>
          <cell r="C352" t="str">
            <v>DÍA</v>
          </cell>
          <cell r="D352">
            <v>275167.26857151091</v>
          </cell>
        </row>
        <row r="353">
          <cell r="A353" t="str">
            <v>5.5.5.18</v>
          </cell>
          <cell r="B353" t="str">
            <v>Compresor de capacidad menor o igual a 250 cfm (24 H)</v>
          </cell>
          <cell r="C353" t="str">
            <v>DÍA</v>
          </cell>
          <cell r="D353">
            <v>267836.49400219857</v>
          </cell>
        </row>
        <row r="354">
          <cell r="A354" t="str">
            <v>5.5.5.19</v>
          </cell>
          <cell r="B354" t="str">
            <v>Compresor de capacidad mayor a 250 cfm y menor a 500 cfm (24 H)</v>
          </cell>
          <cell r="C354" t="str">
            <v>DÍA</v>
          </cell>
          <cell r="D354">
            <v>561487.94349215587</v>
          </cell>
        </row>
        <row r="355">
          <cell r="A355" t="str">
            <v>5.5.5.20</v>
          </cell>
          <cell r="B355" t="str">
            <v>Compresor de capacidad mayor a 500 cfm y menor a 1000 cfm (24 H)</v>
          </cell>
          <cell r="C355" t="str">
            <v>DÍA</v>
          </cell>
          <cell r="D355">
            <v>955983.44131216733</v>
          </cell>
        </row>
        <row r="356">
          <cell r="A356" t="str">
            <v>5.5.5.21</v>
          </cell>
          <cell r="B356" t="str">
            <v>Compresor de capacidad mayor a 1000 cfm (24 H)</v>
          </cell>
          <cell r="C356" t="str">
            <v>DÍA</v>
          </cell>
          <cell r="D356">
            <v>1071345.9760087943</v>
          </cell>
        </row>
        <row r="357">
          <cell r="A357" t="str">
            <v>5.5.5.22</v>
          </cell>
          <cell r="B357" t="str">
            <v>Mezcladora refractario 20 lbs capacidad (24 H)</v>
          </cell>
          <cell r="C357" t="str">
            <v>DÍA</v>
          </cell>
          <cell r="D357">
            <v>203555.7354416709</v>
          </cell>
        </row>
        <row r="358">
          <cell r="A358" t="str">
            <v>5.5.5.23</v>
          </cell>
          <cell r="B358" t="str">
            <v>Mezcladora refractario 250 lbs capacidad (24 H)</v>
          </cell>
          <cell r="C358" t="str">
            <v>DÍA</v>
          </cell>
          <cell r="D358">
            <v>305333.60316250636</v>
          </cell>
        </row>
        <row r="359">
          <cell r="A359" t="str">
            <v>5.5.5.24</v>
          </cell>
          <cell r="B359" t="str">
            <v>Extractor hidráulico de haces montado sobre camión (truck) (24 H)</v>
          </cell>
          <cell r="C359" t="str">
            <v>DÍA</v>
          </cell>
          <cell r="D359">
            <v>7388196.2589743063</v>
          </cell>
        </row>
        <row r="360">
          <cell r="A360" t="str">
            <v>5.5.5.25</v>
          </cell>
          <cell r="B360" t="str">
            <v>Extractor hidráulico de haces aéreo hasta 26 pies (24 H)</v>
          </cell>
          <cell r="C360" t="str">
            <v>DÍA</v>
          </cell>
          <cell r="D360">
            <v>3012609.3524397193</v>
          </cell>
        </row>
        <row r="361">
          <cell r="A361" t="str">
            <v>5.5.5.26</v>
          </cell>
          <cell r="B361" t="str">
            <v>Equipo de purga de condensado (secador)</v>
          </cell>
          <cell r="C361" t="str">
            <v>DÍA</v>
          </cell>
          <cell r="D361">
            <v>2259597.2249196679</v>
          </cell>
        </row>
        <row r="362">
          <cell r="A362" t="str">
            <v>5.5.5.27</v>
          </cell>
          <cell r="B362" t="str">
            <v>Extractor de tubos de hornos (Furnace Tube Extractor) (24 H)</v>
          </cell>
          <cell r="C362" t="str">
            <v>DÍA</v>
          </cell>
          <cell r="D362">
            <v>8496425.6978204511</v>
          </cell>
        </row>
        <row r="363">
          <cell r="A363" t="str">
            <v>5.5.6</v>
          </cell>
          <cell r="B363" t="str">
            <v>Herramientas</v>
          </cell>
        </row>
        <row r="364">
          <cell r="A364" t="str">
            <v>5.5.6.1</v>
          </cell>
          <cell r="B364" t="str">
            <v>Corta tubo para diámetros mayores a 6” (24 H)</v>
          </cell>
          <cell r="C364" t="str">
            <v>DÍA</v>
          </cell>
          <cell r="D364">
            <v>18014.301485415461</v>
          </cell>
        </row>
        <row r="365">
          <cell r="A365" t="str">
            <v>5.5.6.2</v>
          </cell>
          <cell r="B365" t="str">
            <v>Equipo de alineamiento con cuerda de piano (24 H)</v>
          </cell>
          <cell r="C365" t="str">
            <v>DÍA</v>
          </cell>
          <cell r="D365">
            <v>321403.79280263826</v>
          </cell>
        </row>
        <row r="366">
          <cell r="A366" t="str">
            <v>5.5.6.3</v>
          </cell>
          <cell r="B366" t="str">
            <v>Kit de telemetría (24 H)</v>
          </cell>
          <cell r="C366" t="str">
            <v>DÍA</v>
          </cell>
          <cell r="D366">
            <v>23883.782585862962</v>
          </cell>
        </row>
        <row r="367">
          <cell r="A367" t="str">
            <v>5.5.6.4</v>
          </cell>
          <cell r="B367" t="str">
            <v>Equipo airless (24 H)</v>
          </cell>
          <cell r="C367" t="str">
            <v>DÍA</v>
          </cell>
          <cell r="D367">
            <v>147412.12453803781</v>
          </cell>
        </row>
        <row r="368">
          <cell r="A368" t="str">
            <v>5.5.6.5</v>
          </cell>
          <cell r="B368" t="str">
            <v>Equipo de Sponge jet o similar (24 H)</v>
          </cell>
          <cell r="C368" t="str">
            <v>DÍA</v>
          </cell>
          <cell r="D368">
            <v>428538.3904035177</v>
          </cell>
        </row>
        <row r="369">
          <cell r="A369" t="str">
            <v>5.5.6.6</v>
          </cell>
          <cell r="B369" t="str">
            <v>Llave de torque hidráulica tipo brazo de reacción o bajo perfil tipo cassette de hasta 30000 lb.ft (24h)</v>
          </cell>
          <cell r="C369" t="str">
            <v>DÍA</v>
          </cell>
          <cell r="D369">
            <v>1949653.1756564898</v>
          </cell>
        </row>
        <row r="370">
          <cell r="A370" t="str">
            <v>5.5.6.7</v>
          </cell>
          <cell r="B370" t="str">
            <v>Llave de torque hidráulica tipo brazo de reacción o bajo perfil tipo cassete de hasta 50000 lb.ft (24h)</v>
          </cell>
          <cell r="C370" t="str">
            <v>DÍA</v>
          </cell>
          <cell r="D370">
            <v>2729514.4459190853</v>
          </cell>
        </row>
        <row r="371">
          <cell r="A371" t="str">
            <v>5.5.7</v>
          </cell>
          <cell r="B371" t="str">
            <v>Equipo aire Respirable / Elementos HSE</v>
          </cell>
        </row>
        <row r="372">
          <cell r="A372" t="str">
            <v>5.5.7.1</v>
          </cell>
          <cell r="B372" t="str">
            <v>Equipo aire Respirable grado D con operador para dos (2) personas (jornada 10 Horas diurnas)</v>
          </cell>
          <cell r="C372" t="str">
            <v>DÍA</v>
          </cell>
          <cell r="D372">
            <v>881007.22613358777</v>
          </cell>
        </row>
        <row r="373">
          <cell r="A373" t="str">
            <v>5.5.7.2</v>
          </cell>
          <cell r="B373" t="str">
            <v>Equipo aire Respirable grado D con operador para dos (2) personas (jornada 24 Horas) DÍA</v>
          </cell>
          <cell r="C373" t="str">
            <v>DÍA</v>
          </cell>
          <cell r="D373">
            <v>1686368.3693207812</v>
          </cell>
        </row>
        <row r="374">
          <cell r="A374" t="str">
            <v>5.5.7.3</v>
          </cell>
          <cell r="B374" t="str">
            <v>Equipo aire Respirable grado D con operador para cuatro (4) personas (jornada 10 Horas diurnas)</v>
          </cell>
          <cell r="C374" t="str">
            <v>DÍA</v>
          </cell>
          <cell r="D374">
            <v>1208394.1157263399</v>
          </cell>
        </row>
        <row r="375">
          <cell r="A375" t="str">
            <v>5.5.7.4</v>
          </cell>
          <cell r="B375" t="str">
            <v>Equipo aire Respirable grado D con operador para cuatro (4) personas (jornada 24 Horas) DÍA</v>
          </cell>
          <cell r="C375" t="str">
            <v>DÍA</v>
          </cell>
          <cell r="D375">
            <v>2013755.2589135338</v>
          </cell>
        </row>
        <row r="376">
          <cell r="A376" t="str">
            <v>5.5.7.5</v>
          </cell>
          <cell r="B376" t="str">
            <v>Bragas inherentemente retardante al fuego (ignífuga)</v>
          </cell>
          <cell r="C376" t="str">
            <v>UN</v>
          </cell>
          <cell r="D376">
            <v>388506.47666397307</v>
          </cell>
        </row>
        <row r="377">
          <cell r="A377" t="str">
            <v>5.5.7.6</v>
          </cell>
          <cell r="B377" t="str">
            <v>Elemento de protección personal para manejo de HF - Chaquetas en PVC para protección tipo A y B</v>
          </cell>
          <cell r="C377" t="str">
            <v>UN</v>
          </cell>
          <cell r="D377">
            <v>0</v>
          </cell>
        </row>
        <row r="378">
          <cell r="A378" t="str">
            <v>5.5.7.7</v>
          </cell>
          <cell r="B378" t="str">
            <v>Elemento de protección personal para manejo de HF - Chaquetas con escafandra en PVC para protección tipo C</v>
          </cell>
          <cell r="C378" t="str">
            <v>UN</v>
          </cell>
          <cell r="D378">
            <v>0</v>
          </cell>
        </row>
        <row r="379">
          <cell r="A379" t="str">
            <v>5.5.7.8</v>
          </cell>
          <cell r="B379" t="str">
            <v>Elemento de protección personal para manejo de HF - Pantalón con tirantas en PVC para protección tipo A y B (UN)</v>
          </cell>
          <cell r="C379" t="str">
            <v>UN</v>
          </cell>
          <cell r="D379">
            <v>0</v>
          </cell>
        </row>
        <row r="380">
          <cell r="A380" t="str">
            <v>5.5.7.9</v>
          </cell>
          <cell r="B380" t="str">
            <v>Elemento de protección personal para manejo de HF - Capa, caperuza o capucha en PVC para protección tipo A y B</v>
          </cell>
          <cell r="C380" t="str">
            <v>UN</v>
          </cell>
          <cell r="D380">
            <v>0</v>
          </cell>
        </row>
        <row r="381">
          <cell r="A381" t="str">
            <v>5.5.7.10</v>
          </cell>
          <cell r="B381" t="str">
            <v>Kit de equipos para rescatistas</v>
          </cell>
          <cell r="C381" t="str">
            <v>DÍA</v>
          </cell>
          <cell r="D381">
            <v>95907.094547150526</v>
          </cell>
        </row>
        <row r="382">
          <cell r="A382" t="str">
            <v>5.5.7.11</v>
          </cell>
          <cell r="B382" t="str">
            <v>Servicio de casa de cambio Unidad Alquilación U-044</v>
          </cell>
          <cell r="C382" t="str">
            <v>MES</v>
          </cell>
          <cell r="D382">
            <v>0</v>
          </cell>
        </row>
        <row r="383">
          <cell r="A383" t="str">
            <v>5.5.7.12</v>
          </cell>
          <cell r="B383" t="str">
            <v>Servicio de casa de recuperación Unidad Alquilación U-044</v>
          </cell>
          <cell r="C383" t="str">
            <v>MES</v>
          </cell>
          <cell r="D383">
            <v>0</v>
          </cell>
        </row>
        <row r="384">
          <cell r="A384" t="str">
            <v>5.5.7.13</v>
          </cell>
          <cell r="B384" t="str">
            <v>Ambulancia con conductor y enfermera (jornada 10 Horas diurnas)</v>
          </cell>
          <cell r="C384" t="str">
            <v>DÍA</v>
          </cell>
          <cell r="D384">
            <v>1335031.9581108019</v>
          </cell>
        </row>
        <row r="385">
          <cell r="A385" t="str">
            <v>5.5.7.14</v>
          </cell>
          <cell r="B385" t="str">
            <v>Ambulancia con conductor y enfermera (jornada 24 Horas)</v>
          </cell>
          <cell r="C385" t="str">
            <v>DÍA</v>
          </cell>
          <cell r="D385">
            <v>2031406.8425165182</v>
          </cell>
        </row>
        <row r="386">
          <cell r="A386" t="str">
            <v>5.5.8</v>
          </cell>
          <cell r="B386" t="str">
            <v>Contenedores y facilidades para campamentos</v>
          </cell>
        </row>
        <row r="387">
          <cell r="A387" t="str">
            <v>5.5.8.1</v>
          </cell>
          <cell r="B387" t="str">
            <v>Contenedor de 20 FT para oficina</v>
          </cell>
          <cell r="C387" t="str">
            <v>MES</v>
          </cell>
          <cell r="D387">
            <v>867790.24056712328</v>
          </cell>
        </row>
        <row r="388">
          <cell r="A388" t="str">
            <v>5.5.8.2</v>
          </cell>
          <cell r="B388" t="str">
            <v>Contenedor de 40 FT para oficina</v>
          </cell>
          <cell r="C388" t="str">
            <v>MES</v>
          </cell>
          <cell r="D388">
            <v>1832001.6189750382</v>
          </cell>
        </row>
        <row r="389">
          <cell r="A389" t="str">
            <v>5.5.8.3</v>
          </cell>
          <cell r="B389" t="str">
            <v>Contenedor de 20FT para vestier, bodega, herramientas y/o almacén</v>
          </cell>
          <cell r="C389" t="str">
            <v>MES</v>
          </cell>
          <cell r="D389">
            <v>1022064.0611123897</v>
          </cell>
        </row>
        <row r="390">
          <cell r="A390" t="str">
            <v>5.5.8.4</v>
          </cell>
          <cell r="B390" t="str">
            <v>Contenedor de 40FT para vestier, bodega, herramientas y/o almacén</v>
          </cell>
          <cell r="C390" t="str">
            <v>MES</v>
          </cell>
          <cell r="D390">
            <v>1928422.7568158295</v>
          </cell>
        </row>
        <row r="391">
          <cell r="A391" t="str">
            <v>5.5.8.5</v>
          </cell>
          <cell r="B391" t="str">
            <v>Baño ecológico (24 Hrs)</v>
          </cell>
          <cell r="C391" t="str">
            <v>DÍA</v>
          </cell>
          <cell r="D391">
            <v>23569.611472193472</v>
          </cell>
        </row>
        <row r="392">
          <cell r="A392" t="str">
            <v>5.5.8.6</v>
          </cell>
          <cell r="B392" t="str">
            <v>Lavamanos portátiles  (24 Hrs)</v>
          </cell>
          <cell r="C392" t="str">
            <v>DÍA</v>
          </cell>
          <cell r="D392">
            <v>9106.4407960747503</v>
          </cell>
        </row>
        <row r="393">
          <cell r="A393" t="str">
            <v>5.5.8.7</v>
          </cell>
          <cell r="B393" t="str">
            <v xml:space="preserve">Suministro y dotación de bodegas tipo Big Top de 15 a 18 ft top para almacenes o talleres temporales </v>
          </cell>
          <cell r="C393" t="str">
            <v>MES</v>
          </cell>
          <cell r="D393">
            <v>6963748.8440571623</v>
          </cell>
        </row>
        <row r="394">
          <cell r="A394" t="str">
            <v>5.5.8.8</v>
          </cell>
          <cell r="B394" t="str">
            <v xml:space="preserve">Suministro y dotación de bodegas tipo Big top de 30 a 34 ft para almacenes o talleres temporales </v>
          </cell>
          <cell r="C394" t="str">
            <v>MES</v>
          </cell>
          <cell r="D394">
            <v>9160008.0948751904</v>
          </cell>
        </row>
        <row r="395">
          <cell r="A395" t="str">
            <v>5.5.8.9</v>
          </cell>
          <cell r="B395" t="str">
            <v xml:space="preserve">Dotación de bodegas tipo BIG TOP de 15 a 18 ft para almacenes o talleres temporales suministradas por ECOPETROL </v>
          </cell>
          <cell r="C395" t="str">
            <v>MES</v>
          </cell>
          <cell r="D395">
            <v>0</v>
          </cell>
        </row>
        <row r="396">
          <cell r="A396" t="str">
            <v>5.5.8.10</v>
          </cell>
          <cell r="B396" t="str">
            <v xml:space="preserve">Dotación de bodegas tipo BIG TOP de 30 a 34 ft para almacenes o talleres temporales suministradas por ECOPETROL </v>
          </cell>
          <cell r="C396" t="str">
            <v>MES</v>
          </cell>
          <cell r="D396">
            <v>0</v>
          </cell>
        </row>
        <row r="397">
          <cell r="A397" t="str">
            <v>5.5.8.11</v>
          </cell>
          <cell r="B397" t="str">
            <v xml:space="preserve">Suministro y dotación de bodegas tipo Big top de 15 a 18 ft para toma de alimentos en comedores temporales </v>
          </cell>
          <cell r="C397" t="str">
            <v>MES</v>
          </cell>
          <cell r="D397">
            <v>6963748.8440571623</v>
          </cell>
        </row>
        <row r="398">
          <cell r="A398" t="str">
            <v>5.5.8.12</v>
          </cell>
          <cell r="B398" t="str">
            <v xml:space="preserve">Suministro y dotación de bodegas tipo Big top de 30 a 34 ft para toma de alimentos en comedores temporales </v>
          </cell>
          <cell r="C398" t="str">
            <v>MES</v>
          </cell>
          <cell r="D398">
            <v>9160008.0948751904</v>
          </cell>
        </row>
        <row r="399">
          <cell r="A399" t="str">
            <v>5.5.8.13</v>
          </cell>
          <cell r="B399" t="str">
            <v xml:space="preserve">Dotación de bodegas tipo Big top de 15 a 18 ft para comedores temporales suministradas por ECOPETROL </v>
          </cell>
          <cell r="C399" t="str">
            <v>MES</v>
          </cell>
          <cell r="D399">
            <v>0</v>
          </cell>
        </row>
        <row r="400">
          <cell r="A400" t="str">
            <v>5.5.8.14</v>
          </cell>
          <cell r="B400" t="str">
            <v xml:space="preserve">Dotación de bodegas tipo Big top de 30 a 34 ft para comedores temporales suministradas por ECOPETROL </v>
          </cell>
          <cell r="C400" t="str">
            <v>MES</v>
          </cell>
          <cell r="D400">
            <v>0</v>
          </cell>
        </row>
        <row r="401">
          <cell r="A401" t="str">
            <v>5.5.9</v>
          </cell>
          <cell r="B401" t="str">
            <v>Transporte de personas</v>
          </cell>
        </row>
        <row r="402">
          <cell r="A402" t="str">
            <v>5.5.9.1</v>
          </cell>
          <cell r="B402" t="str">
            <v>Camperos o camionetas 4x2 Grupo “A”, sin conductor (10 Horas)</v>
          </cell>
          <cell r="C402" t="str">
            <v>MES</v>
          </cell>
          <cell r="D402">
            <v>4178249.3064342975</v>
          </cell>
        </row>
        <row r="403">
          <cell r="A403" t="str">
            <v>5.5.9.2</v>
          </cell>
          <cell r="B403" t="str">
            <v>Camperos y camionetas 4x2 Grupo “A”, sin conductor (24 Horas)</v>
          </cell>
          <cell r="C403" t="str">
            <v>MES</v>
          </cell>
          <cell r="D403">
            <v>4178249.3064342975</v>
          </cell>
        </row>
        <row r="404">
          <cell r="A404" t="str">
            <v>5.5.9.3</v>
          </cell>
          <cell r="B404" t="str">
            <v>Camperos o camionetas 4x2 Grupo “A”, con conductor (10 Horas)</v>
          </cell>
          <cell r="C404" t="str">
            <v>MES</v>
          </cell>
          <cell r="D404">
            <v>11390671.440937571</v>
          </cell>
        </row>
        <row r="405">
          <cell r="A405" t="str">
            <v>5.5.9.4</v>
          </cell>
          <cell r="B405" t="str">
            <v>Camperos y camionetas 4x2 Grupo “A”, con conductor (24 Horas)</v>
          </cell>
          <cell r="C405" t="str">
            <v>MES</v>
          </cell>
          <cell r="D405">
            <v>25815515.709944118</v>
          </cell>
        </row>
        <row r="406">
          <cell r="A406" t="str">
            <v>5.5.9.5</v>
          </cell>
          <cell r="B406" t="str">
            <v>Busetas Grupo “B” con conductor (diurna) entre 10 y 19 pasajeros</v>
          </cell>
          <cell r="C406" t="str">
            <v>RECORRIDO</v>
          </cell>
          <cell r="D406">
            <v>72851.526368598003</v>
          </cell>
        </row>
        <row r="407">
          <cell r="A407" t="str">
            <v>5.5.9.6</v>
          </cell>
          <cell r="B407" t="str">
            <v>Busetas Grupo “B” con conductor (nocturna) entre 10 y 19 pasajeros</v>
          </cell>
          <cell r="C407" t="str">
            <v>RECORRIDO</v>
          </cell>
          <cell r="D407">
            <v>91064.407960747514</v>
          </cell>
        </row>
        <row r="408">
          <cell r="A408" t="str">
            <v>5.5.9.7</v>
          </cell>
          <cell r="B408" t="str">
            <v>Buses Grupo “C” con conductor (diurna) mayor de 20 pasajeros</v>
          </cell>
          <cell r="C408" t="str">
            <v>RECORRIDO</v>
          </cell>
          <cell r="D408">
            <v>93207.099912765101</v>
          </cell>
        </row>
        <row r="409">
          <cell r="A409" t="str">
            <v>5.5.9.8</v>
          </cell>
          <cell r="B409" t="str">
            <v>Buses Grupo “C” con conductor (nocturno) mayor de 20 pasajeros</v>
          </cell>
          <cell r="C409" t="str">
            <v>RECORRIDO</v>
          </cell>
          <cell r="D409">
            <v>113562.67345693219</v>
          </cell>
        </row>
        <row r="410">
          <cell r="A410" t="str">
            <v>5.5.9.9</v>
          </cell>
          <cell r="B410" t="str">
            <v>Busetas Grupo “B” con conductor (diurna/nocturna) entre 10 y 19 pasajeros (10 H)</v>
          </cell>
          <cell r="C410" t="str">
            <v>MES</v>
          </cell>
          <cell r="D410">
            <v>14752434.089641096</v>
          </cell>
        </row>
        <row r="411">
          <cell r="A411" t="str">
            <v>5.5.9.10</v>
          </cell>
          <cell r="B411" t="str">
            <v>Buses Grupo “C” con conductor (diurno/nocturno) mayor de 20 pasajeros (10 H)</v>
          </cell>
          <cell r="C411" t="str">
            <v>MES</v>
          </cell>
          <cell r="D411">
            <v>18609279.603272755</v>
          </cell>
        </row>
        <row r="412">
          <cell r="A412" t="str">
            <v>5.5.10</v>
          </cell>
          <cell r="B412" t="str">
            <v>Herramientas Informáticas</v>
          </cell>
        </row>
        <row r="413">
          <cell r="A413" t="str">
            <v>5.5.10.1</v>
          </cell>
          <cell r="B413" t="str">
            <v>Servicio Primavera P6 en ambiente Reficar (EPPM) y/o GRB</v>
          </cell>
          <cell r="C413" t="str">
            <v>UN</v>
          </cell>
          <cell r="D413">
            <v>9681682.8763570562</v>
          </cell>
        </row>
        <row r="414">
          <cell r="A414" t="str">
            <v>5.5.10.2</v>
          </cell>
          <cell r="B414" t="str">
            <v>Mantenimiento Primavera P6 en ambiente Reficar (EPPM) y/o GRB</v>
          </cell>
          <cell r="C414" t="str">
            <v>UN</v>
          </cell>
          <cell r="D414">
            <v>2147147.5013741464</v>
          </cell>
        </row>
        <row r="415">
          <cell r="A415" t="str">
            <v>5.6</v>
          </cell>
          <cell r="B415" t="str">
            <v>OBRAS O SERVICIOS TÍPICOS</v>
          </cell>
        </row>
        <row r="416">
          <cell r="A416" t="str">
            <v>5.6.1</v>
          </cell>
          <cell r="B416" t="str">
            <v>Instalación y/o retiro de andamios</v>
          </cell>
        </row>
        <row r="417">
          <cell r="A417" t="str">
            <v>5.6.1.1</v>
          </cell>
          <cell r="B417" t="str">
            <v>Armado de andamios internos</v>
          </cell>
          <cell r="C417" t="str">
            <v>M3</v>
          </cell>
          <cell r="D417">
            <v>38031.710802336187</v>
          </cell>
        </row>
        <row r="418">
          <cell r="A418" t="str">
            <v>5.6.1.2</v>
          </cell>
          <cell r="B418" t="str">
            <v>Armado de andamios Externos</v>
          </cell>
          <cell r="C418" t="str">
            <v>M3</v>
          </cell>
          <cell r="D418">
            <v>25598.740750754128</v>
          </cell>
        </row>
        <row r="419">
          <cell r="A419" t="str">
            <v>5.6.1.3</v>
          </cell>
          <cell r="B419" t="str">
            <v>Desarmado de andamios internos</v>
          </cell>
          <cell r="C419" t="str">
            <v>M3</v>
          </cell>
          <cell r="D419">
            <v>28600.652175530769</v>
          </cell>
        </row>
        <row r="420">
          <cell r="A420" t="str">
            <v>5.6.1.4</v>
          </cell>
          <cell r="B420" t="str">
            <v>Desarmado de andamios Externos</v>
          </cell>
          <cell r="C420" t="str">
            <v>M3</v>
          </cell>
          <cell r="D420">
            <v>19249.944496926015</v>
          </cell>
        </row>
        <row r="421">
          <cell r="A421" t="str">
            <v>5.6.1.5</v>
          </cell>
          <cell r="B421" t="str">
            <v>Alquiler de piezas de andamio (unidad kg/día)</v>
          </cell>
          <cell r="C421" t="str">
            <v>KG/DÍA</v>
          </cell>
          <cell r="D421">
            <v>27.272331704749082</v>
          </cell>
        </row>
        <row r="422">
          <cell r="A422" t="str">
            <v>5.6.1.6</v>
          </cell>
          <cell r="B422" t="str">
            <v>Alquiler de piezas de andamio (unidad M3/día)</v>
          </cell>
          <cell r="C422" t="str">
            <v>M3/DÍA</v>
          </cell>
          <cell r="D422">
            <v>872.33583216718262</v>
          </cell>
        </row>
        <row r="423">
          <cell r="A423" t="str">
            <v>5.6.2</v>
          </cell>
          <cell r="B423" t="str">
            <v>Equipo estático</v>
          </cell>
        </row>
        <row r="424">
          <cell r="A424" t="str">
            <v>5.6.2.1</v>
          </cell>
          <cell r="B424" t="str">
            <v>Decoquizado de hornos</v>
          </cell>
        </row>
        <row r="425">
          <cell r="A425" t="str">
            <v>5.6.2.1.1</v>
          </cell>
          <cell r="B425" t="str">
            <v>Decoquizado mecánico mediante pigs horno 100-CDU-F-001</v>
          </cell>
          <cell r="C425" t="str">
            <v>UN</v>
          </cell>
          <cell r="D425">
            <v>0</v>
          </cell>
        </row>
        <row r="426">
          <cell r="A426" t="str">
            <v>5.6.2.1.2</v>
          </cell>
          <cell r="B426" t="str">
            <v>Decoquizado mecánico mediante pigs horno 100-CDU-F-002</v>
          </cell>
          <cell r="C426" t="str">
            <v>UN</v>
          </cell>
          <cell r="D426">
            <v>0</v>
          </cell>
        </row>
        <row r="427">
          <cell r="A427" t="str">
            <v>5.6.2.1.3</v>
          </cell>
          <cell r="B427" t="str">
            <v>Decoquizado mecánico mediante pigs horno 111-DCU-F-201/202</v>
          </cell>
          <cell r="C427" t="str">
            <v>UN</v>
          </cell>
          <cell r="D427">
            <v>0</v>
          </cell>
        </row>
        <row r="428">
          <cell r="A428" t="str">
            <v>5.6.2.1.4</v>
          </cell>
          <cell r="B428" t="str">
            <v>Decoquizado mecánico mediante pigs horno atmosférico PSF-301 U001</v>
          </cell>
          <cell r="C428" t="str">
            <v>UN</v>
          </cell>
          <cell r="D428">
            <v>0</v>
          </cell>
        </row>
        <row r="429">
          <cell r="A429" t="str">
            <v>5.6.2.1.5</v>
          </cell>
          <cell r="B429" t="str">
            <v>Decoquizado mecánico mediante pigs horno atmosférico PSF-1 U001</v>
          </cell>
          <cell r="C429" t="str">
            <v>UN</v>
          </cell>
          <cell r="D429">
            <v>0</v>
          </cell>
        </row>
        <row r="430">
          <cell r="A430" t="str">
            <v>5.6.2.1.6</v>
          </cell>
          <cell r="B430" t="str">
            <v>Decoquizado mecánico mediante pigs horno de vacío PSF-401 U001</v>
          </cell>
          <cell r="C430" t="str">
            <v>UN</v>
          </cell>
          <cell r="D430">
            <v>0</v>
          </cell>
        </row>
        <row r="431">
          <cell r="A431" t="str">
            <v>5.6.2.1.7</v>
          </cell>
          <cell r="B431" t="str">
            <v>Decoquizado mecánico mediante pigs horno de vacío PSF-402 U001</v>
          </cell>
          <cell r="C431" t="str">
            <v>UN</v>
          </cell>
          <cell r="D431">
            <v>0</v>
          </cell>
        </row>
        <row r="432">
          <cell r="A432" t="str">
            <v>5.6.2.1.8</v>
          </cell>
          <cell r="B432" t="str">
            <v>Decoquizado mecánico mediante pigs hornos . Tubería de diámetro menor o igual a 6"</v>
          </cell>
          <cell r="C432" t="str">
            <v>ML</v>
          </cell>
          <cell r="D432">
            <v>468555.3052993982</v>
          </cell>
        </row>
        <row r="433">
          <cell r="A433" t="str">
            <v>5.6.2.1.9</v>
          </cell>
          <cell r="B433" t="str">
            <v>Decoquizado mecánico mediante pigs hornos. Tubería de diámetro mayor a 6"</v>
          </cell>
          <cell r="C433" t="str">
            <v>ML</v>
          </cell>
          <cell r="D433">
            <v>562265.93782088743</v>
          </cell>
        </row>
        <row r="434">
          <cell r="A434" t="str">
            <v>5.6.2.2</v>
          </cell>
          <cell r="B434" t="str">
            <v>Mantenimiento correctivo en intercambiadores de calor</v>
          </cell>
        </row>
        <row r="435">
          <cell r="A435" t="str">
            <v>5.6.2.2.1</v>
          </cell>
          <cell r="B435" t="str">
            <v>Re-entube haces de tubo intercambiadores con cabezal de espesor (e) ≤ 3 ½"</v>
          </cell>
        </row>
        <row r="436">
          <cell r="A436" t="str">
            <v>5.6.2.2.1.1</v>
          </cell>
          <cell r="B436" t="str">
            <v>Reentube haz de tubos con cabezales de espesor E ≤ 3 ½ rango RH ≤ 50 Tubos</v>
          </cell>
          <cell r="C436" t="str">
            <v>TUBO</v>
          </cell>
          <cell r="D436">
            <v>118395.51515470787</v>
          </cell>
        </row>
        <row r="437">
          <cell r="A437" t="str">
            <v>5.6.2.2.1.2</v>
          </cell>
          <cell r="B437" t="str">
            <v>Reentube haz de tubos con cabezales de espesor E ≤ 3 ½ rango 50 &lt; RH ≤ 100 Tubos</v>
          </cell>
          <cell r="C437" t="str">
            <v>TUBO</v>
          </cell>
          <cell r="D437">
            <v>117198.82169950604</v>
          </cell>
        </row>
        <row r="438">
          <cell r="A438" t="str">
            <v>5.6.2.2.1.3</v>
          </cell>
          <cell r="B438" t="str">
            <v>Reentube haz de tubos con cabezales de espesor E ≤ 3 ½ rango 100 &lt; RH ≤ 200 Tubos</v>
          </cell>
          <cell r="C438" t="str">
            <v>TUBO</v>
          </cell>
          <cell r="D438">
            <v>113682.66420624517</v>
          </cell>
        </row>
        <row r="439">
          <cell r="A439" t="str">
            <v>5.6.2.2.1.4</v>
          </cell>
          <cell r="B439" t="str">
            <v>Reentube haz de tubos con cabezales de espesor E ≤ 3 ½ rango 200 &lt; RH ≤ 500 Tubos</v>
          </cell>
          <cell r="C439" t="str">
            <v>TUBO</v>
          </cell>
          <cell r="D439">
            <v>110273.6413105852</v>
          </cell>
        </row>
        <row r="440">
          <cell r="A440" t="str">
            <v>5.6.2.2.1.5</v>
          </cell>
          <cell r="B440" t="str">
            <v>Reentube haz de tubos con cabezales de espesor E ≤ 3 ½ rango 500 &lt; RH ≤ 900 Tubos</v>
          </cell>
          <cell r="C440" t="str">
            <v>TUBO</v>
          </cell>
          <cell r="D440">
            <v>106964.25359069402</v>
          </cell>
        </row>
        <row r="441">
          <cell r="A441" t="str">
            <v>5.6.2.2.1.6</v>
          </cell>
          <cell r="B441" t="str">
            <v>Reentube haz de tubos con cabezales de espesor E ≤ 3 ½ rango 900 &lt; RH ≤ 1200 Tubos</v>
          </cell>
          <cell r="C441" t="str">
            <v>TUBO</v>
          </cell>
          <cell r="D441">
            <v>103755.57239254769</v>
          </cell>
        </row>
        <row r="442">
          <cell r="A442" t="str">
            <v>5.6.2.2.1.7</v>
          </cell>
          <cell r="B442" t="str">
            <v>Reentube haz de tubos con cabezales de espesor E ≤ 3 ½ rango 1200 &lt; RH ≤ 1700 Tubos</v>
          </cell>
          <cell r="C442" t="str">
            <v>TUBO</v>
          </cell>
          <cell r="D442">
            <v>100643.31233224215</v>
          </cell>
        </row>
        <row r="443">
          <cell r="A443" t="str">
            <v>5.6.2.2.1.8</v>
          </cell>
          <cell r="B443" t="str">
            <v>Reentube haz de tubos con cabezales de espesor E ≤ 3 ½ rango 1700 &lt; RH ≤ 2200 Tubos</v>
          </cell>
          <cell r="C443" t="str">
            <v>TUBO</v>
          </cell>
          <cell r="D443">
            <v>97624.259371849359</v>
          </cell>
        </row>
        <row r="444">
          <cell r="A444" t="str">
            <v>5.6.2.2.1.9</v>
          </cell>
          <cell r="B444" t="str">
            <v>Reentube haz de tubos con cabezales de espesor E ≤ 3 ½ rango 2200 &lt; RH ≤ 2700 Tubos</v>
          </cell>
          <cell r="C444" t="str">
            <v>TUBO</v>
          </cell>
          <cell r="D444">
            <v>94695.199473441317</v>
          </cell>
        </row>
        <row r="445">
          <cell r="A445" t="str">
            <v>5.6.2.2.1.10</v>
          </cell>
          <cell r="B445" t="str">
            <v>Reentube haz de tubos con cabezales de espesor E ≤ 3 ½ rango RH &gt;2700 Tubos</v>
          </cell>
          <cell r="C445" t="str">
            <v>TUBO</v>
          </cell>
          <cell r="D445">
            <v>91853.989945065987</v>
          </cell>
        </row>
        <row r="446">
          <cell r="A446" t="str">
            <v>5.6.2.2.2</v>
          </cell>
          <cell r="B446" t="str">
            <v>Re-entube haces de tubo intercambiadores con cabezal de espesor 3 ½” &lt; e ≤  6”</v>
          </cell>
        </row>
        <row r="447">
          <cell r="A447" t="str">
            <v>5.6.2.2.2.1</v>
          </cell>
          <cell r="B447" t="str">
            <v>Reentube haz de tubos con cabezales de espesor 3 ½” &lt; e ≤  6” rango RH ≤ 50 Tubos</v>
          </cell>
          <cell r="C447" t="str">
            <v>TUBO</v>
          </cell>
          <cell r="D447">
            <v>109784.03619954917</v>
          </cell>
        </row>
        <row r="448">
          <cell r="A448" t="str">
            <v>5.6.2.2.2.2</v>
          </cell>
          <cell r="B448" t="str">
            <v>Reentube haz de tubos con cabezales de espesor 3 ½” &lt; e ≤  6” rango 50 &lt; RH ≤ 100 Tubos</v>
          </cell>
          <cell r="C448" t="str">
            <v>TUBO</v>
          </cell>
          <cell r="D448">
            <v>107589.91964068316</v>
          </cell>
        </row>
        <row r="449">
          <cell r="A449" t="str">
            <v>5.6.2.2.2.3</v>
          </cell>
          <cell r="B449" t="str">
            <v>Reentube haz de tubos con cabezales de espesor 3 ½” &lt; e ≤  6” rango 100 &lt; RH ≤ 200 Tubos</v>
          </cell>
          <cell r="C449" t="str">
            <v>TUBO</v>
          </cell>
          <cell r="D449">
            <v>105437.58557488149</v>
          </cell>
        </row>
        <row r="450">
          <cell r="A450" t="str">
            <v>5.6.2.2.2.4</v>
          </cell>
          <cell r="B450" t="str">
            <v>Reentube haz de tubos con cabezales de espesor 3 ½” &lt; e ≤  6” rango 200 &lt; RH ≤ 500 Tubos</v>
          </cell>
          <cell r="C450" t="str">
            <v>TUBO</v>
          </cell>
          <cell r="D450">
            <v>102273.90090772751</v>
          </cell>
        </row>
        <row r="451">
          <cell r="A451" t="str">
            <v>5.6.2.2.2.5</v>
          </cell>
          <cell r="B451" t="str">
            <v>Reentube haz de tubos con cabezales de espesor 3 ½” &lt; e ≤  6” rango 500 &lt; RH ≤ 900 Tubos</v>
          </cell>
          <cell r="C451" t="str">
            <v>TUBO</v>
          </cell>
          <cell r="D451">
            <v>99205.566032438335</v>
          </cell>
        </row>
        <row r="452">
          <cell r="A452" t="str">
            <v>5.6.2.2.2.6</v>
          </cell>
          <cell r="B452" t="str">
            <v>Reentube haz de tubos con cabezales de espesor 3 ½” &lt; e ≤  6” rango 900 &lt; RH ≤ 1200 Tubos</v>
          </cell>
          <cell r="C452" t="str">
            <v>TUBO</v>
          </cell>
          <cell r="D452">
            <v>96229.366911085905</v>
          </cell>
        </row>
        <row r="453">
          <cell r="A453" t="str">
            <v>5.6.2.2.2.7</v>
          </cell>
          <cell r="B453" t="str">
            <v>Reentube haz de tubos con cabezales de espesor 3 ½” &lt; e ≤  6” rango 1200 &lt; RH ≤ 1700 Tubos</v>
          </cell>
          <cell r="C453" t="str">
            <v>TUBO</v>
          </cell>
          <cell r="D453">
            <v>93343.160851718203</v>
          </cell>
        </row>
        <row r="454">
          <cell r="A454" t="str">
            <v>5.6.2.2.2.8</v>
          </cell>
          <cell r="B454" t="str">
            <v>Reentube haz de tubos con cabezales de espesor 3 ½” &lt; e ≤  6” rango 1700 &lt; RH ≤ 2200 Tubos</v>
          </cell>
          <cell r="C454" t="str">
            <v>TUBO</v>
          </cell>
          <cell r="D454">
            <v>90542.662470431227</v>
          </cell>
        </row>
        <row r="455">
          <cell r="A455" t="str">
            <v>5.6.2.2.2.9</v>
          </cell>
          <cell r="B455" t="str">
            <v>Reentube haz de tubos con cabezales de espesor 3 ½” &lt; e ≤  6” rango 2200 &lt; RH ≤ 2700 Tubos</v>
          </cell>
          <cell r="C455" t="str">
            <v>TUBO</v>
          </cell>
          <cell r="D455">
            <v>87825.729075272931</v>
          </cell>
        </row>
        <row r="456">
          <cell r="A456" t="str">
            <v>5.6.2.2.2.10</v>
          </cell>
          <cell r="B456" t="str">
            <v>Reentube haz de tubos con cabezales de espesor 3 ½” &lt; e ≤  6” rango RH &gt;2700 Tubos</v>
          </cell>
          <cell r="C456" t="str">
            <v>TUBO</v>
          </cell>
          <cell r="D456">
            <v>86069.793020594516</v>
          </cell>
        </row>
        <row r="457">
          <cell r="A457" t="str">
            <v>5.6.2.2.3</v>
          </cell>
          <cell r="B457" t="str">
            <v>Re-entube haces de tubo intercambiadores con cabezal de espesor 6” &lt;  E ≤  11”</v>
          </cell>
        </row>
        <row r="458">
          <cell r="A458" t="str">
            <v xml:space="preserve">5.6.2.2.3.1 </v>
          </cell>
          <cell r="B458" t="str">
            <v>Reentube haz de tubos con cabezales de espesor 6” &lt; e ≤  11” rango RH ≤ 50 Tubos</v>
          </cell>
          <cell r="C458" t="str">
            <v>TUBO</v>
          </cell>
          <cell r="D458">
            <v>130234.95953558105</v>
          </cell>
        </row>
        <row r="459">
          <cell r="A459" t="str">
            <v>5.6.2.2.3.2</v>
          </cell>
          <cell r="B459" t="str">
            <v>Reentube haz de tubos con cabezales de espesor 6” &lt; e ≤  11” rango 50 &lt; RH ≤ 100 Tubos</v>
          </cell>
          <cell r="C459" t="str">
            <v>TUBO</v>
          </cell>
          <cell r="D459">
            <v>128919.34667704225</v>
          </cell>
        </row>
        <row r="460">
          <cell r="A460" t="str">
            <v>5.6.2.2.3.3</v>
          </cell>
          <cell r="B460" t="str">
            <v>Reentube haz de tubos con cabezales de espesor 6” &lt; e ≤  11” rango 100 &lt; RH ≤ 200 Tubos</v>
          </cell>
          <cell r="C460" t="str">
            <v>TUBO</v>
          </cell>
          <cell r="D460">
            <v>125051.78770365049</v>
          </cell>
        </row>
        <row r="461">
          <cell r="A461" t="str">
            <v>5.6.2.2.3.4</v>
          </cell>
          <cell r="B461" t="str">
            <v>Reentube haz de tubos con cabezales de espesor 6” &lt; e ≤  11” rango 200 &lt; RH ≤ 500 Tubos</v>
          </cell>
          <cell r="C461" t="str">
            <v>TUBO</v>
          </cell>
          <cell r="D461">
            <v>121299.9340956677</v>
          </cell>
        </row>
        <row r="462">
          <cell r="A462" t="str">
            <v>5.6.2.2.3.5</v>
          </cell>
          <cell r="B462" t="str">
            <v>Reentube haz de tubos con cabezales de espesor 6” &lt; e ≤  11” rango 500 &lt; RH ≤ 900 Tubos</v>
          </cell>
          <cell r="C462" t="str">
            <v>TUBO</v>
          </cell>
          <cell r="D462">
            <v>117661.64316114182</v>
          </cell>
        </row>
        <row r="463">
          <cell r="A463" t="str">
            <v>5.6.2.2.3.6</v>
          </cell>
          <cell r="B463" t="str">
            <v>Reentube haz de tubos con cabezales de espesor 6” &lt; e ≤  11” rango 900 &lt; RH ≤ 1200 Tubos</v>
          </cell>
          <cell r="C463" t="str">
            <v>TUBO</v>
          </cell>
          <cell r="D463">
            <v>114131.55817019286</v>
          </cell>
        </row>
        <row r="464">
          <cell r="A464" t="str">
            <v>5.6.2.2.3.7</v>
          </cell>
          <cell r="B464" t="str">
            <v>Reentube haz de tubos con cabezales de espesor 6” &lt; e ≤  11” rango 1200 &lt; RH ≤ 1700 Tubos</v>
          </cell>
          <cell r="C464" t="str">
            <v>TUBO</v>
          </cell>
          <cell r="D464">
            <v>110707.53643086874</v>
          </cell>
        </row>
        <row r="465">
          <cell r="A465" t="str">
            <v>5.6.2.2.3.8</v>
          </cell>
          <cell r="B465" t="str">
            <v>Reentube haz de tubos con cabezales de espesor 6” &lt; e ≤  11” rango 1700 &lt; RH ≤ 2200 Tubos</v>
          </cell>
          <cell r="C465" t="str">
            <v>TUBO</v>
          </cell>
          <cell r="D465">
            <v>107386.36390524148</v>
          </cell>
        </row>
        <row r="466">
          <cell r="A466" t="str">
            <v>5.6.2.2.3.9</v>
          </cell>
          <cell r="B466" t="str">
            <v>Reentube haz de tubos con cabezales de espesor 6” &lt; e ≤  11” rango 2200 &lt; RH ≤ 2700 Tubos</v>
          </cell>
          <cell r="C466" t="str">
            <v>TUBO</v>
          </cell>
          <cell r="D466">
            <v>104163.75520940704</v>
          </cell>
        </row>
        <row r="467">
          <cell r="A467" t="str">
            <v>5.6.2.2.3.10</v>
          </cell>
          <cell r="B467" t="str">
            <v>Reentube haz de tubos con cabezales de espesor 6” &lt; e ≤  11” rango RH &gt;2700 Tubos</v>
          </cell>
          <cell r="C467" t="str">
            <v>TUBO</v>
          </cell>
          <cell r="D467">
            <v>101039.7103433654</v>
          </cell>
        </row>
        <row r="468">
          <cell r="A468" t="str">
            <v>5.6.2.2.4</v>
          </cell>
          <cell r="B468" t="str">
            <v>Re-expansión de haces de intercambiadores</v>
          </cell>
        </row>
        <row r="469">
          <cell r="A469" t="str">
            <v>5.6.2.2.4.1</v>
          </cell>
          <cell r="B469" t="str">
            <v>Re-expandido tubos de haces con cabezal de espesor e ≤ 3 1/2”</v>
          </cell>
          <cell r="C469" t="str">
            <v>TUBO</v>
          </cell>
          <cell r="D469">
            <v>63615.452709426187</v>
          </cell>
        </row>
        <row r="470">
          <cell r="A470" t="str">
            <v>5.6.2.2.4.2</v>
          </cell>
          <cell r="B470" t="str">
            <v>Re-expandido tubos de haces con cabezal de espesor 3 ½” &lt; e ≤  6”.</v>
          </cell>
          <cell r="C470" t="str">
            <v>TUBO</v>
          </cell>
          <cell r="D470">
            <v>76337.686174530623</v>
          </cell>
        </row>
        <row r="471">
          <cell r="A471" t="str">
            <v>5.6.2.2.4.3</v>
          </cell>
          <cell r="B471" t="str">
            <v>Re-expandido tubos de haces con cabezal de espesor 6” &lt; e ≤ 11”</v>
          </cell>
          <cell r="C471" t="str">
            <v>TUBO</v>
          </cell>
          <cell r="D471">
            <v>90689.436869144425</v>
          </cell>
        </row>
        <row r="472">
          <cell r="A472" t="str">
            <v>5.6.2.2.5</v>
          </cell>
          <cell r="B472" t="str">
            <v>Limpieza mecánica de intercambiadores con Pig</v>
          </cell>
        </row>
        <row r="473">
          <cell r="A473" t="str">
            <v>5.6.2.2.5.1</v>
          </cell>
          <cell r="B473" t="str">
            <v>Limpieza mecánica tubería de intercambiadores con PIG rango I &lt;= 50 Tubos</v>
          </cell>
          <cell r="C473" t="str">
            <v>UN</v>
          </cell>
          <cell r="D473">
            <v>3129857.9893074674</v>
          </cell>
        </row>
        <row r="474">
          <cell r="A474" t="str">
            <v>5.6.2.2.5.2</v>
          </cell>
          <cell r="B474" t="str">
            <v>Limpieza mecánica tubería de intercambiadores con PIG rango 51&lt; I &lt;= 100 Tubos</v>
          </cell>
          <cell r="C474" t="str">
            <v>UN</v>
          </cell>
          <cell r="D474">
            <v>3476293.7808395512</v>
          </cell>
        </row>
        <row r="475">
          <cell r="A475" t="str">
            <v>5.6.2.2.5.3</v>
          </cell>
          <cell r="B475" t="str">
            <v>Limpieza mecánica tubería de intercambiadores con PIG rango 101 &lt;  I &lt;= 200 Tubos</v>
          </cell>
          <cell r="C475" t="str">
            <v>UN</v>
          </cell>
          <cell r="D475">
            <v>4562447.9009287395</v>
          </cell>
        </row>
        <row r="476">
          <cell r="A476" t="str">
            <v>5.6.2.2.5.4</v>
          </cell>
          <cell r="B476" t="str">
            <v>Limpieza mecánica tubería de intercambiadores con PIG rango 201&lt; I &lt;= 500 Tubos</v>
          </cell>
          <cell r="C476" t="str">
            <v>UN</v>
          </cell>
          <cell r="D476">
            <v>11972806.599312736</v>
          </cell>
        </row>
        <row r="477">
          <cell r="A477" t="str">
            <v>5.6.2.2.5.5</v>
          </cell>
          <cell r="B477" t="str">
            <v>Limpieza mecánica tubería de intercambiadores con PIG rango 501&lt; I &lt;= 900 Tubos</v>
          </cell>
          <cell r="C477" t="str">
            <v>UN</v>
          </cell>
          <cell r="D477">
            <v>22411483.258090038</v>
          </cell>
        </row>
        <row r="478">
          <cell r="A478" t="str">
            <v>5.6.2.2.5.6</v>
          </cell>
          <cell r="B478" t="str">
            <v>Limpieza mecánica tubería de intercambiadores con PIG rango 901&lt; I &lt;= 1200 Tubos</v>
          </cell>
          <cell r="C478" t="str">
            <v>UN</v>
          </cell>
          <cell r="D478">
            <v>34683723.558275402</v>
          </cell>
        </row>
        <row r="479">
          <cell r="A479" t="str">
            <v>5.6.2.2.5.7</v>
          </cell>
          <cell r="B479" t="str">
            <v>Limpieza mecánica tubería de intercambiadores con PIG rango1201&lt; I &lt;= 1700 Tubos</v>
          </cell>
          <cell r="C479" t="str">
            <v>UN</v>
          </cell>
          <cell r="D479">
            <v>47663010.420133501</v>
          </cell>
        </row>
        <row r="480">
          <cell r="A480" t="str">
            <v>5.6.2.2.5.8</v>
          </cell>
          <cell r="B480" t="str">
            <v>Limpieza mecánica tubería de intercambiadores con PIG rango 1701&lt; I &lt;= 2200 Tubos</v>
          </cell>
          <cell r="C480" t="str">
            <v>UN</v>
          </cell>
          <cell r="D480">
            <v>55753827.01575765</v>
          </cell>
        </row>
        <row r="481">
          <cell r="A481" t="str">
            <v>5.6.2.2.5.9</v>
          </cell>
          <cell r="B481" t="str">
            <v>Limpieza mecánica tubería de intercambiadores con PIG rango 2201&lt; I &lt;= 2700 Tubos</v>
          </cell>
          <cell r="C481" t="str">
            <v>UN</v>
          </cell>
          <cell r="D481">
            <v>64510924.387321435</v>
          </cell>
        </row>
        <row r="482">
          <cell r="A482" t="str">
            <v>5.6.2.2.5.10</v>
          </cell>
          <cell r="B482" t="str">
            <v>Limpieza mecánica tubería de intercambiadores con PIG rango  I &gt; 2700 Tubos</v>
          </cell>
          <cell r="C482" t="str">
            <v>UN</v>
          </cell>
          <cell r="D482">
            <v>100006955.3207584</v>
          </cell>
        </row>
        <row r="483">
          <cell r="A483" t="str">
            <v>5.6.2.3</v>
          </cell>
          <cell r="B483" t="str">
            <v>Mantenimiento de válvulas</v>
          </cell>
        </row>
        <row r="484">
          <cell r="A484" t="str">
            <v>5.6.2.3.1</v>
          </cell>
          <cell r="B484" t="str">
            <v>Mantenimiento de válvulas de seguridad PSV clase = 150/300/600/900/1500</v>
          </cell>
        </row>
        <row r="485">
          <cell r="A485" t="str">
            <v>5.6.2.3.1.1</v>
          </cell>
          <cell r="B485" t="str">
            <v>Mantenimiento válvulas PSV, 1/2" ≤ D ≤ 1 1/4".</v>
          </cell>
          <cell r="C485" t="str">
            <v>UN</v>
          </cell>
          <cell r="D485">
            <v>1307080.6591858654</v>
          </cell>
        </row>
        <row r="486">
          <cell r="A486" t="str">
            <v>5.6.2.3.1.2</v>
          </cell>
          <cell r="B486" t="str">
            <v>Mantenimiento válvulas PSV, D 1-1/4" &lt; D ≤   3".</v>
          </cell>
          <cell r="C486" t="str">
            <v>UN</v>
          </cell>
          <cell r="D486">
            <v>1625018.6477561151</v>
          </cell>
        </row>
        <row r="487">
          <cell r="A487" t="str">
            <v>5.6.2.3.1.3</v>
          </cell>
          <cell r="B487" t="str">
            <v>Mantenimiento válvulas PSV, D 3" &lt; D ≤ 8" .</v>
          </cell>
          <cell r="C487" t="str">
            <v>UN</v>
          </cell>
          <cell r="D487">
            <v>1907631.145459427</v>
          </cell>
        </row>
        <row r="488">
          <cell r="A488" t="str">
            <v>5.6.2.3.1.4</v>
          </cell>
          <cell r="B488" t="str">
            <v>Mantenimiento válvulas PSV, D &gt; 10"</v>
          </cell>
          <cell r="C488" t="str">
            <v>UN</v>
          </cell>
          <cell r="D488">
            <v>2720141.0050104726</v>
          </cell>
        </row>
        <row r="489">
          <cell r="A489" t="str">
            <v>5.6.2.3.2</v>
          </cell>
          <cell r="B489" t="str">
            <v>Mantenimiento de válvulas de compuerta, globo y cheque</v>
          </cell>
        </row>
        <row r="490">
          <cell r="A490" t="str">
            <v>5.6.2.3.2.1</v>
          </cell>
          <cell r="B490" t="str">
            <v>Mantenimiento válvulas de compuerta, globo y cheque de 150 y 300 PSI diámetro D ≤ 3”</v>
          </cell>
          <cell r="C490" t="str">
            <v>UN</v>
          </cell>
          <cell r="D490">
            <v>713151.09104403795</v>
          </cell>
        </row>
        <row r="491">
          <cell r="A491" t="str">
            <v>5.6.2.3.2.2</v>
          </cell>
          <cell r="B491" t="str">
            <v>Mantenimiento válvulas de compuerta, globo y cheque de 150 y 300 PSI diámetro 3" &lt; D ≤ 8”</v>
          </cell>
          <cell r="C491" t="str">
            <v>UN</v>
          </cell>
          <cell r="D491">
            <v>913413.50895545783</v>
          </cell>
        </row>
        <row r="492">
          <cell r="A492" t="str">
            <v>5.6.2.3.2.3</v>
          </cell>
          <cell r="B492" t="str">
            <v>Mantenimiento válvulas de compuerta, globo y cheque de 150 y 300 PSI diámetro 8" &lt; D ≤ 18”</v>
          </cell>
          <cell r="C492" t="str">
            <v>UN</v>
          </cell>
          <cell r="D492">
            <v>2496811.4368896075</v>
          </cell>
        </row>
        <row r="493">
          <cell r="A493" t="str">
            <v>5.6.2.3.2.4</v>
          </cell>
          <cell r="B493" t="str">
            <v>Mantenimiento válvulas de compuerta, globo y cheque de 150 y 300 PSI diámetro 18" &lt; D ≤ 24”</v>
          </cell>
          <cell r="C493" t="str">
            <v>UN</v>
          </cell>
          <cell r="D493">
            <v>3718359.0473888582</v>
          </cell>
        </row>
        <row r="494">
          <cell r="A494" t="str">
            <v>5.6.2.3.2.5</v>
          </cell>
          <cell r="B494" t="str">
            <v xml:space="preserve">Mantenimiento válvulas de compuerta, globo y cheque de 150 y 300 PSI diámetro 24" &lt; D ≤ 34” </v>
          </cell>
          <cell r="C494" t="str">
            <v>UN</v>
          </cell>
          <cell r="D494">
            <v>5143624.1665721582</v>
          </cell>
        </row>
        <row r="495">
          <cell r="A495" t="str">
            <v>5.6.2.3.2.6</v>
          </cell>
          <cell r="B495" t="str">
            <v>Mantenimiento válvulas de compuerta, globo y cheque de 150 y 300 PSI diámetro 34" &lt; D ≤ 52</v>
          </cell>
          <cell r="C495" t="str">
            <v>UN</v>
          </cell>
          <cell r="D495">
            <v>6528002.437927057</v>
          </cell>
        </row>
        <row r="496">
          <cell r="A496" t="str">
            <v>5.6.2.3.2.7</v>
          </cell>
          <cell r="B496" t="str">
            <v>Mantenimiento válvulas de compuerta, globo y cheque de 600 y 900 PSI diámetro D ≤ 3”</v>
          </cell>
          <cell r="C496" t="str">
            <v>UN</v>
          </cell>
          <cell r="D496">
            <v>783636.01415163255</v>
          </cell>
        </row>
        <row r="497">
          <cell r="A497" t="str">
            <v>5.6.2.3.2.8</v>
          </cell>
          <cell r="B497" t="str">
            <v>Mantenimiento válvulas de compuerta, globo y cheque de 600 y 900 PSI diámetro 3" &lt; D ≤ 8”</v>
          </cell>
          <cell r="C497" t="str">
            <v>UN</v>
          </cell>
          <cell r="D497">
            <v>1142515.4891950584</v>
          </cell>
        </row>
        <row r="498">
          <cell r="A498" t="str">
            <v>5.6.2.3.2.9</v>
          </cell>
          <cell r="B498" t="str">
            <v>Mantenimiento válvulas de compuerta, globo y cheque de 600 y 900 PSI diámetro 8" &lt; D ≤ 18”</v>
          </cell>
          <cell r="C498" t="str">
            <v>UN</v>
          </cell>
          <cell r="D498">
            <v>2888426.9595759576</v>
          </cell>
        </row>
        <row r="499">
          <cell r="A499" t="str">
            <v>5.6.2.3.2.10</v>
          </cell>
          <cell r="B499" t="str">
            <v>Mantenimiento válvulas de compuerta, globo y cheque de 600 y 900 PSI diámetro 18" &lt; D ≤ 24”</v>
          </cell>
          <cell r="C499" t="str">
            <v>UN</v>
          </cell>
          <cell r="D499">
            <v>4184749.1624707431</v>
          </cell>
        </row>
        <row r="500">
          <cell r="A500" t="str">
            <v>5.6.2.3.2.11</v>
          </cell>
          <cell r="B500" t="str">
            <v xml:space="preserve">Mantenimiento válvulas de compuerta, globo y cheque de 600 y 900 PSI diámetro 24" &lt; D ≤ 34” </v>
          </cell>
          <cell r="C500" t="str">
            <v>UN</v>
          </cell>
          <cell r="D500">
            <v>5968723.412687283</v>
          </cell>
        </row>
        <row r="501">
          <cell r="A501" t="str">
            <v>5.6.2.3.2.12</v>
          </cell>
          <cell r="B501" t="str">
            <v>Mantenimiento válvulas de compuerta, globo y cheque de 600 y 900 PSI diámetro 34" &lt; D ≤ 52</v>
          </cell>
          <cell r="C501" t="str">
            <v>UN</v>
          </cell>
          <cell r="D501">
            <v>7079320.2912191115</v>
          </cell>
        </row>
        <row r="502">
          <cell r="A502" t="str">
            <v>5.6.2.3.2.13</v>
          </cell>
          <cell r="B502" t="str">
            <v>Mantenimiento válvulas de compuerta, globo y cheque de 1500 y 2500 PSI diámetro D ≤ 3”</v>
          </cell>
          <cell r="C502" t="str">
            <v>UN</v>
          </cell>
          <cell r="D502">
            <v>834738.14586127596</v>
          </cell>
        </row>
        <row r="503">
          <cell r="A503" t="str">
            <v>5.6.2.3.2.14</v>
          </cell>
          <cell r="B503" t="str">
            <v>Mantenimiento válvulas de compuerta, globo y cheque de 1500 y 2500 PSI diámetro 3" &lt; D ≤ 8”</v>
          </cell>
          <cell r="C503" t="str">
            <v>UN</v>
          </cell>
          <cell r="D503">
            <v>1193990.449304353</v>
          </cell>
        </row>
        <row r="504">
          <cell r="A504" t="str">
            <v>5.6.2.3.2.15</v>
          </cell>
          <cell r="B504" t="str">
            <v>Mantenimiento válvulas de compuerta, globo y cheque de 1500 y 2500 PSI diámetro 8" &lt; D ≤ 18”</v>
          </cell>
          <cell r="C504" t="str">
            <v>UN</v>
          </cell>
          <cell r="D504">
            <v>3402592.6771119786</v>
          </cell>
        </row>
        <row r="505">
          <cell r="A505" t="str">
            <v>5.6.2.3.2.16</v>
          </cell>
          <cell r="B505" t="str">
            <v>Mantenimiento válvulas de compuerta, globo y cheque de 1500 y 2500 PSI diámetro 18" &lt; D ≤ 24”</v>
          </cell>
          <cell r="C505" t="str">
            <v>UN</v>
          </cell>
          <cell r="D505">
            <v>4494403.5039544925</v>
          </cell>
        </row>
        <row r="506">
          <cell r="A506" t="str">
            <v>5.6.2.3.2.17</v>
          </cell>
          <cell r="B506" t="str">
            <v xml:space="preserve">Mantenimiento válvulas de compuerta, globo y cheque de 1500 y 2500 PSI diámetro 24" &lt; D ≤ 34” </v>
          </cell>
          <cell r="C506" t="str">
            <v>UN</v>
          </cell>
          <cell r="D506">
            <v>6548014.1094129253</v>
          </cell>
        </row>
        <row r="507">
          <cell r="A507" t="str">
            <v>5.6.2.3.2.18</v>
          </cell>
          <cell r="B507" t="str">
            <v>Mantenimiento válvulas de compuerta, globo y cheque de 1500 y 2500 PSI diámetro 34" &lt; D ≤ 52</v>
          </cell>
          <cell r="C507" t="str">
            <v>UN</v>
          </cell>
          <cell r="D507">
            <v>9178362.3941361737</v>
          </cell>
        </row>
        <row r="508">
          <cell r="A508" t="str">
            <v>5.6.2.3.3</v>
          </cell>
          <cell r="B508" t="str">
            <v>Pruebas hidrostáticas en válvulas de compuerta, globo, cheque, mariposa</v>
          </cell>
        </row>
        <row r="509">
          <cell r="A509" t="str">
            <v>5.6.2.3.3.1</v>
          </cell>
          <cell r="B509" t="str">
            <v>Pruebas hidrostáticas válvulas de compuerta, globo, cheque y mariposa de 150 y 300 PSI diámetro D ≤ 3”</v>
          </cell>
          <cell r="C509" t="str">
            <v>UN</v>
          </cell>
          <cell r="D509">
            <v>357182.46301742794</v>
          </cell>
        </row>
        <row r="510">
          <cell r="A510" t="str">
            <v>5.6.2.3.3.2</v>
          </cell>
          <cell r="B510" t="str">
            <v>Pruebas hidrostáticas válvulas de compuerta, globo, cheque y mariposa de 150 y 300 PSI diámetro 3" &lt; D ≤ 8”</v>
          </cell>
          <cell r="C510" t="str">
            <v>UN</v>
          </cell>
          <cell r="D510">
            <v>457484.01598332328</v>
          </cell>
        </row>
        <row r="511">
          <cell r="A511" t="str">
            <v>5.6.2.3.3.3</v>
          </cell>
          <cell r="B511" t="str">
            <v>Pruebas hidrostáticas válvulas de compuerta, globo, cheque y mariposa de 150 y 300 PSI diámetro 8" &lt; D ≤ 18”</v>
          </cell>
          <cell r="C511" t="str">
            <v>UN</v>
          </cell>
          <cell r="D511">
            <v>1250532.8758801692</v>
          </cell>
        </row>
        <row r="512">
          <cell r="A512" t="str">
            <v>5.6.2.3.3.4</v>
          </cell>
          <cell r="B512" t="str">
            <v>Pruebas hidrostáticas válvulas de compuerta, globo, cheque y mariposa de 150 y 300 PSI diámetro 18" &lt; D ≤ 24”</v>
          </cell>
          <cell r="C512" t="str">
            <v>UN</v>
          </cell>
          <cell r="D512">
            <v>1489876.9236504138</v>
          </cell>
        </row>
        <row r="513">
          <cell r="A513" t="str">
            <v>5.6.2.3.3.5</v>
          </cell>
          <cell r="B513" t="str">
            <v xml:space="preserve">Pruebas hidrostáticas válvulas de compuerta, globo, cheque y mariposa de 150 y 300 PSI diámetro 24" &lt; D ≤ 34” </v>
          </cell>
          <cell r="C513" t="str">
            <v>UN</v>
          </cell>
          <cell r="D513">
            <v>2341993.3725885283</v>
          </cell>
        </row>
        <row r="514">
          <cell r="A514" t="str">
            <v>5.6.2.3.3.6</v>
          </cell>
          <cell r="B514" t="str">
            <v>Pruebas hidrostáticas válvulas de compuerta, globo, cheque y mariposa de 150 y 300 PSI diámetro 34" &lt; D ≤ 52</v>
          </cell>
          <cell r="C514" t="str">
            <v>UN</v>
          </cell>
          <cell r="D514">
            <v>3269561.5045790141</v>
          </cell>
        </row>
        <row r="515">
          <cell r="A515" t="str">
            <v>5.6.2.3.3.7</v>
          </cell>
          <cell r="B515" t="str">
            <v>Pruebas hidrostáticas válvulas de compuerta, globo, cheque y mariposa de 600 y 900 PSI diámetro D ≤ 3”</v>
          </cell>
          <cell r="C515" t="str">
            <v>UN</v>
          </cell>
          <cell r="D515">
            <v>392485.45561886975</v>
          </cell>
        </row>
        <row r="516">
          <cell r="A516" t="str">
            <v>5.6.2.3.3.8</v>
          </cell>
          <cell r="B516" t="str">
            <v>Pruebas hidrostáticas válvulas de compuerta, globo, cheque y mariposa de 600 y 900 PSI diámetro 3" &lt; D ≤ 8”</v>
          </cell>
          <cell r="C516" t="str">
            <v>UN</v>
          </cell>
          <cell r="D516">
            <v>572230.5267437452</v>
          </cell>
        </row>
        <row r="517">
          <cell r="A517" t="str">
            <v>5.6.2.3.3.9</v>
          </cell>
          <cell r="B517" t="str">
            <v>Pruebas hidrostáticas válvulas de compuerta, globo, cheque y mariposa de 600 y 900 PSI diámetro 8" &lt; D ≤ 18”</v>
          </cell>
          <cell r="C517" t="str">
            <v>UN</v>
          </cell>
          <cell r="D517">
            <v>964449.21721458877</v>
          </cell>
        </row>
        <row r="518">
          <cell r="A518" t="str">
            <v>5.6.2.3.3.10</v>
          </cell>
          <cell r="B518" t="str">
            <v>Pruebas hidrostáticas válvulas de compuerta, globo, cheque y mariposa de 600 y 900 PSI diámetro 18" &lt; D ≤ 24”</v>
          </cell>
          <cell r="C518" t="str">
            <v>UN</v>
          </cell>
          <cell r="D518">
            <v>1612261.0598738021</v>
          </cell>
        </row>
        <row r="519">
          <cell r="A519" t="str">
            <v>5.6.2.3.3.11</v>
          </cell>
          <cell r="B519" t="str">
            <v xml:space="preserve">Pruebas hidrostáticas válvulas de compuerta, globo, cheque y mariposa de 600 y 900 PSI diámetro 24" &lt; D ≤ 34” </v>
          </cell>
          <cell r="C519" t="str">
            <v>UN</v>
          </cell>
          <cell r="D519">
            <v>2989445.2429998033</v>
          </cell>
        </row>
        <row r="520">
          <cell r="A520" t="str">
            <v>5.6.2.3.3.12</v>
          </cell>
          <cell r="B520" t="str">
            <v>Pruebas hidrostáticas válvulas de compuerta, globo, cheque y mariposa de 600 y 900 PSI diámetro 34" &lt; D ≤ 52</v>
          </cell>
          <cell r="C520" t="str">
            <v>UN</v>
          </cell>
          <cell r="D520">
            <v>5261409.0145205408</v>
          </cell>
        </row>
        <row r="521">
          <cell r="A521" t="str">
            <v>5.6.2.3.3.13</v>
          </cell>
          <cell r="B521" t="str">
            <v>Pruebas hidrostáticas válvulas de compuerta, globo, cheque y mariposa de 1500 y 2500 PSI diámetro D ≤ 3”</v>
          </cell>
          <cell r="C521" t="str">
            <v>UN</v>
          </cell>
          <cell r="D521">
            <v>348400.64005208388</v>
          </cell>
        </row>
        <row r="522">
          <cell r="A522" t="str">
            <v>5.6.2.3.3.14</v>
          </cell>
          <cell r="B522" t="str">
            <v>Pruebas hidrostáticas válvulas de compuerta, globo, cheque y mariposa de 1500 y 2500 PSI diámetro 3" &lt; D ≤ 8”</v>
          </cell>
          <cell r="C522" t="str">
            <v>UN</v>
          </cell>
          <cell r="D522">
            <v>498344.08016232267</v>
          </cell>
        </row>
        <row r="523">
          <cell r="A523" t="str">
            <v>5.6.2.3.3.15</v>
          </cell>
          <cell r="B523" t="str">
            <v>Pruebas hidrostáticas válvulas de compuerta, globo, cheque y mariposa de 1500 y 2500 PSI diámetro 8" &lt; D ≤ 18”</v>
          </cell>
          <cell r="C523" t="str">
            <v>UN</v>
          </cell>
          <cell r="D523">
            <v>1136129.19583207</v>
          </cell>
        </row>
        <row r="524">
          <cell r="A524" t="str">
            <v>5.6.2.3.3.16</v>
          </cell>
          <cell r="B524" t="str">
            <v>Pruebas hidrostáticas válvulas de compuerta, globo, cheque y mariposa de 1500 y 2500 PSI diámetro 18" &lt; D ≤ 24”</v>
          </cell>
          <cell r="C524" t="str">
            <v>UN</v>
          </cell>
          <cell r="D524">
            <v>1875858.237848934</v>
          </cell>
        </row>
        <row r="525">
          <cell r="A525" t="str">
            <v>5.6.2.3.3.17</v>
          </cell>
          <cell r="B525" t="str">
            <v xml:space="preserve">Pruebas hidrostáticas válvulas de compuerta, globo, cheque y mariposa de 1500 y 2500 PSI diámetro 24" &lt; D ≤ 34” </v>
          </cell>
          <cell r="C525" t="str">
            <v>UN</v>
          </cell>
          <cell r="D525">
            <v>3279583.9461845765</v>
          </cell>
        </row>
        <row r="526">
          <cell r="A526" t="str">
            <v>5.6.2.4</v>
          </cell>
          <cell r="B526" t="str">
            <v>Mecanizado en sitio</v>
          </cell>
        </row>
        <row r="527">
          <cell r="A527" t="str">
            <v>5.6.2.4.1</v>
          </cell>
          <cell r="B527" t="str">
            <v>Corte en frío - Biselado 10H</v>
          </cell>
          <cell r="C527" t="str">
            <v>DÍA</v>
          </cell>
          <cell r="D527">
            <v>1916726.8727957415</v>
          </cell>
        </row>
        <row r="528">
          <cell r="A528" t="str">
            <v>5.6.2.4.2</v>
          </cell>
          <cell r="B528" t="str">
            <v>Roscadora Eléctrica hasta 4" 10H</v>
          </cell>
          <cell r="C528" t="str">
            <v>DÍA</v>
          </cell>
          <cell r="D528">
            <v>11784.805736096736</v>
          </cell>
        </row>
        <row r="529">
          <cell r="A529" t="str">
            <v>5.6.2.4.3</v>
          </cell>
          <cell r="B529" t="str">
            <v>Torno portátil orbital 10H (Diurno / Nocturno) para bridas &lt;=4 NPS</v>
          </cell>
          <cell r="C529" t="str">
            <v>DÍA</v>
          </cell>
          <cell r="D529">
            <v>1962456.204435701</v>
          </cell>
        </row>
        <row r="530">
          <cell r="A530" t="str">
            <v>5.6.2.4.4</v>
          </cell>
          <cell r="B530" t="str">
            <v>Torno portátil orbital 10H (Diurno / Nocturno) para bridas &gt;4 NPS &lt;= 48 NPS</v>
          </cell>
          <cell r="C530" t="str">
            <v>DÍA</v>
          </cell>
          <cell r="D530">
            <v>1962456.204435701</v>
          </cell>
        </row>
        <row r="531">
          <cell r="A531" t="str">
            <v>5.6.2.4.5</v>
          </cell>
          <cell r="B531" t="str">
            <v>Torno portátil orbital 10H (Diurno / Nocturno) para bridas &gt;48 NPS &lt;= 60 NPS</v>
          </cell>
          <cell r="C531" t="str">
            <v>DÍA</v>
          </cell>
          <cell r="D531">
            <v>5356729.8800439714</v>
          </cell>
        </row>
        <row r="532">
          <cell r="A532" t="str">
            <v>5.6.2.4.6</v>
          </cell>
          <cell r="B532" t="str">
            <v>Torno portátil orbital 10H (Diurno / Nocturno) para bridas &gt; 60 NPS</v>
          </cell>
          <cell r="C532" t="str">
            <v>DÍA</v>
          </cell>
          <cell r="D532">
            <v>5356729.8800439714</v>
          </cell>
        </row>
        <row r="533">
          <cell r="A533" t="str">
            <v>5.6.2.5</v>
          </cell>
          <cell r="B533" t="str">
            <v>Mecanizado / fabricación en taller</v>
          </cell>
        </row>
        <row r="534">
          <cell r="A534" t="str">
            <v>5.6.2.5.1</v>
          </cell>
          <cell r="B534" t="str">
            <v>Servicio de mecanizado en taller externo</v>
          </cell>
          <cell r="C534" t="str">
            <v>HM</v>
          </cell>
          <cell r="D534">
            <v>91064.407960747514</v>
          </cell>
        </row>
        <row r="535">
          <cell r="A535" t="str">
            <v>5.6.2.5.2</v>
          </cell>
          <cell r="B535" t="str">
            <v>Metalizado</v>
          </cell>
          <cell r="C535" t="str">
            <v>HM</v>
          </cell>
          <cell r="D535">
            <v>42853.83904035177</v>
          </cell>
        </row>
        <row r="536">
          <cell r="A536" t="str">
            <v>5.6.2.5.3</v>
          </cell>
          <cell r="B536" t="str">
            <v>Babitado</v>
          </cell>
          <cell r="C536" t="str">
            <v>HM</v>
          </cell>
          <cell r="D536">
            <v>42853.83904035177</v>
          </cell>
        </row>
        <row r="537">
          <cell r="A537" t="str">
            <v>5.6.2.5.4</v>
          </cell>
          <cell r="B537" t="str">
            <v>Metalización o termorociado</v>
          </cell>
          <cell r="C537" t="str">
            <v>CM2</v>
          </cell>
          <cell r="D537">
            <v>5812.0635439747966</v>
          </cell>
        </row>
        <row r="538">
          <cell r="A538" t="str">
            <v>5.6.2.5.5</v>
          </cell>
          <cell r="B538" t="str">
            <v>Suministro y fabricación de platinas ciegas de todas las dimensiones</v>
          </cell>
          <cell r="C538" t="str">
            <v>KG</v>
          </cell>
          <cell r="D538">
            <v>6963.7488440571624</v>
          </cell>
        </row>
        <row r="539">
          <cell r="A539" t="str">
            <v>5.6.2.5.6</v>
          </cell>
          <cell r="B539" t="str">
            <v>Fabricación de platinas ciegas de todas las dimensiones (no incluye suministro del material)</v>
          </cell>
          <cell r="C539" t="str">
            <v>KG</v>
          </cell>
          <cell r="D539">
            <v>4071.1147088334183</v>
          </cell>
        </row>
        <row r="540">
          <cell r="A540" t="str">
            <v>5.6.2.6</v>
          </cell>
          <cell r="B540" t="str">
            <v>Servicios técnicos especiales</v>
          </cell>
        </row>
        <row r="541">
          <cell r="A541" t="str">
            <v>5.6.2.6.1</v>
          </cell>
          <cell r="B541" t="str">
            <v>Diseño, fabricación, instalación de grapas (clamps) de diámetro menor o igual a 12”</v>
          </cell>
          <cell r="C541" t="str">
            <v>UN</v>
          </cell>
          <cell r="D541">
            <v>32140379.280263826</v>
          </cell>
        </row>
        <row r="542">
          <cell r="A542" t="str">
            <v>5.6.2.6.2</v>
          </cell>
          <cell r="B542" t="str">
            <v>Diseño, fabricación, instalación de grapas (clamps) de diámetro mayor a 12”</v>
          </cell>
          <cell r="C542" t="str">
            <v>UN</v>
          </cell>
          <cell r="D542">
            <v>64280758.560527653</v>
          </cell>
        </row>
        <row r="543">
          <cell r="A543" t="str">
            <v>5.6.2.6.3</v>
          </cell>
          <cell r="B543" t="str">
            <v>Encamisado no Metálico</v>
          </cell>
          <cell r="C543" t="str">
            <v>M2</v>
          </cell>
          <cell r="D543">
            <v>142281.92363200715</v>
          </cell>
        </row>
        <row r="544">
          <cell r="A544" t="str">
            <v>5.6.2.6.4</v>
          </cell>
          <cell r="B544" t="str">
            <v>Corte y soldadura de tubo de 1-1/2" a 5" Boring Machine</v>
          </cell>
          <cell r="C544" t="str">
            <v>HM</v>
          </cell>
          <cell r="D544">
            <v>240163.62744189141</v>
          </cell>
        </row>
        <row r="545">
          <cell r="A545" t="str">
            <v>5.6.2.6.5</v>
          </cell>
          <cell r="B545" t="str">
            <v>Servicio Rope Acces con  ejecutor (jornada 10 Horas)</v>
          </cell>
          <cell r="C545" t="str">
            <v>DÍA</v>
          </cell>
          <cell r="D545">
            <v>8472447.7416274659</v>
          </cell>
        </row>
        <row r="546">
          <cell r="A546" t="str">
            <v>5.6.2.6.6</v>
          </cell>
          <cell r="B546" t="str">
            <v>Servicio Rope Acces con  ejecutor (jornada 24 Horas)</v>
          </cell>
          <cell r="C546" t="str">
            <v>DÍA</v>
          </cell>
          <cell r="D546">
            <v>13907354.757700244</v>
          </cell>
        </row>
        <row r="547">
          <cell r="A547" t="str">
            <v>5.6.2.6.7</v>
          </cell>
          <cell r="B547" t="str">
            <v>Hot-tap en tuberías de diámetro &lt;= 2"</v>
          </cell>
          <cell r="C547" t="str">
            <v>UN</v>
          </cell>
          <cell r="D547">
            <v>8024381.360305869</v>
          </cell>
        </row>
        <row r="548">
          <cell r="A548" t="str">
            <v>5.6.2.6.8</v>
          </cell>
          <cell r="B548" t="str">
            <v>Hot-tap en tuberías de diámetro de 3" a 6"</v>
          </cell>
          <cell r="C548" t="str">
            <v>UN</v>
          </cell>
          <cell r="D548">
            <v>17195102.914941147</v>
          </cell>
        </row>
        <row r="549">
          <cell r="A549" t="str">
            <v>5.6.2.6.9</v>
          </cell>
          <cell r="B549" t="str">
            <v>Hot-tap en tuberías de diámetro de 8" a 12"</v>
          </cell>
          <cell r="C549" t="str">
            <v>UN</v>
          </cell>
          <cell r="D549">
            <v>28658504.858235244</v>
          </cell>
        </row>
        <row r="550">
          <cell r="A550" t="str">
            <v>5.6.2.6.10</v>
          </cell>
          <cell r="B550" t="str">
            <v>Weld Overlay Automatizado</v>
          </cell>
          <cell r="C550" t="str">
            <v>PIE2</v>
          </cell>
          <cell r="D550">
            <v>8870744.6813528147</v>
          </cell>
        </row>
        <row r="551">
          <cell r="A551" t="str">
            <v>5.6.2.6.11</v>
          </cell>
          <cell r="B551" t="str">
            <v>Corte con hilo diamantado</v>
          </cell>
          <cell r="C551" t="str">
            <v>DÍA</v>
          </cell>
          <cell r="D551">
            <v>1924350.6778956181</v>
          </cell>
        </row>
        <row r="552">
          <cell r="A552" t="str">
            <v>5.6.2.6.12</v>
          </cell>
          <cell r="B552" t="str">
            <v>Alivios térmicos diámetros menores o iguales a 12"</v>
          </cell>
          <cell r="C552" t="str">
            <v>JUNTA</v>
          </cell>
          <cell r="D552">
            <v>250412.12304839151</v>
          </cell>
        </row>
        <row r="553">
          <cell r="A553" t="str">
            <v>5.6.2.6.13</v>
          </cell>
          <cell r="B553" t="str">
            <v>Alivios térmicos diámetros mayores a 12"</v>
          </cell>
          <cell r="C553" t="str">
            <v>JUNTA</v>
          </cell>
          <cell r="D553">
            <v>1557086.2064363614</v>
          </cell>
        </row>
        <row r="554">
          <cell r="A554" t="str">
            <v>5.6.2.6.14</v>
          </cell>
          <cell r="B554" t="str">
            <v>Alivios térmicos para destapar tuberías (calentamiento) (10 HRS)</v>
          </cell>
          <cell r="C554" t="str">
            <v>DÍA</v>
          </cell>
          <cell r="D554">
            <v>1671299.722573719</v>
          </cell>
        </row>
        <row r="555">
          <cell r="A555" t="str">
            <v>5.6.2.6.15</v>
          </cell>
          <cell r="B555" t="str">
            <v>Levantamiento de planos red line</v>
          </cell>
          <cell r="C555" t="str">
            <v>UN</v>
          </cell>
          <cell r="D555">
            <v>672572.13942297956</v>
          </cell>
        </row>
        <row r="556">
          <cell r="A556" t="str">
            <v>5.6.2.6.16</v>
          </cell>
          <cell r="B556" t="str">
            <v>Actualización de planos as-built</v>
          </cell>
          <cell r="C556" t="str">
            <v>UN</v>
          </cell>
          <cell r="D556">
            <v>215447.21875301978</v>
          </cell>
        </row>
        <row r="557">
          <cell r="A557" t="str">
            <v>5.6.2.6.17</v>
          </cell>
          <cell r="B557" t="str">
            <v>Scan Laser y elaboración de maquetas virtuales 3D: Escaneo Laser de la Unidad Operativa</v>
          </cell>
          <cell r="C557" t="str">
            <v>UN</v>
          </cell>
          <cell r="D557">
            <v>321403792.80263829</v>
          </cell>
        </row>
        <row r="558">
          <cell r="A558" t="str">
            <v>5.6.2.6.18</v>
          </cell>
          <cell r="B558" t="str">
            <v>Scan Laser y elaboración de maquetas virtuales 3D: Trazado y reproducción del Modelo Geométrico 3D de la Unidad Operativa</v>
          </cell>
          <cell r="C558" t="str">
            <v>UN</v>
          </cell>
          <cell r="D558">
            <v>385684551.36316592</v>
          </cell>
        </row>
        <row r="559">
          <cell r="A559" t="str">
            <v>5.6.2.6.19</v>
          </cell>
          <cell r="B559" t="str">
            <v>Modelamiento nuevas ingenierías y detección de interferencias</v>
          </cell>
          <cell r="C559" t="str">
            <v>DÍA</v>
          </cell>
          <cell r="D559">
            <v>1446317.0676118722</v>
          </cell>
        </row>
        <row r="560">
          <cell r="A560" t="str">
            <v>5.6.2.6.20</v>
          </cell>
          <cell r="B560" t="str">
            <v>Climatización - Confort térmico</v>
          </cell>
          <cell r="C560" t="str">
            <v>TON/DÍA</v>
          </cell>
          <cell r="D560">
            <v>32900.287389024495</v>
          </cell>
        </row>
        <row r="561">
          <cell r="A561" t="str">
            <v>5.6.2.7</v>
          </cell>
          <cell r="B561" t="str">
            <v>Ensayos no destructivos</v>
          </cell>
        </row>
        <row r="562">
          <cell r="A562" t="str">
            <v>5.6.2.7.1</v>
          </cell>
          <cell r="B562" t="str">
            <v>Gammagrafías (Radiografía convencional)</v>
          </cell>
          <cell r="C562" t="str">
            <v>PLACA</v>
          </cell>
          <cell r="D562">
            <v>78101.121651041103</v>
          </cell>
        </row>
        <row r="563">
          <cell r="A563" t="str">
            <v>5.6.2.7.2</v>
          </cell>
          <cell r="B563" t="str">
            <v>Radiografía digital computarizada</v>
          </cell>
          <cell r="C563" t="str">
            <v>IMAGEN</v>
          </cell>
          <cell r="D563">
            <v>102833.14350720412</v>
          </cell>
        </row>
        <row r="564">
          <cell r="A564" t="str">
            <v>5.6.2.7.3</v>
          </cell>
          <cell r="B564" t="str">
            <v>Radiografía digital computarizada (10 Hrs)</v>
          </cell>
          <cell r="C564" t="str">
            <v>DÍA</v>
          </cell>
          <cell r="D564">
            <v>2410528.4460197869</v>
          </cell>
        </row>
        <row r="565">
          <cell r="A565" t="str">
            <v>5.6.2.7.4</v>
          </cell>
          <cell r="B565" t="str">
            <v>Ultrasonido para defectología en soldaduras</v>
          </cell>
          <cell r="C565" t="str">
            <v>ML</v>
          </cell>
          <cell r="D565">
            <v>133918.24700109928</v>
          </cell>
        </row>
        <row r="566">
          <cell r="A566" t="str">
            <v>5.6.2.7.5</v>
          </cell>
          <cell r="B566" t="str">
            <v>Pruebas de dureza cualquier diámetro</v>
          </cell>
          <cell r="C566" t="str">
            <v>JUNTA</v>
          </cell>
          <cell r="D566">
            <v>89993.061984738713</v>
          </cell>
        </row>
        <row r="567">
          <cell r="A567" t="str">
            <v>5.6.2.7.6</v>
          </cell>
          <cell r="B567" t="str">
            <v>Phased Array</v>
          </cell>
          <cell r="C567" t="str">
            <v>ML</v>
          </cell>
          <cell r="D567">
            <v>169272.66420938948</v>
          </cell>
        </row>
        <row r="568">
          <cell r="A568" t="str">
            <v>5.6.2.7.7</v>
          </cell>
          <cell r="B568" t="str">
            <v>Gamma Scan  (10 HRS)</v>
          </cell>
          <cell r="C568" t="str">
            <v>DÍA</v>
          </cell>
          <cell r="D568">
            <v>92284440.68803668</v>
          </cell>
        </row>
        <row r="569">
          <cell r="A569" t="str">
            <v>5.6.2.7.8</v>
          </cell>
          <cell r="B569" t="str">
            <v>Inspección de tubería de hornos con PIGS  (10 HRS)</v>
          </cell>
          <cell r="C569" t="str">
            <v>DÍA</v>
          </cell>
          <cell r="D569">
            <v>39601826.820096359</v>
          </cell>
        </row>
        <row r="570">
          <cell r="A570" t="str">
            <v>5.6.2.7.9</v>
          </cell>
          <cell r="B570" t="str">
            <v>Videoscopio  (10 HRS)</v>
          </cell>
          <cell r="C570" t="str">
            <v>DÍA</v>
          </cell>
          <cell r="D570">
            <v>1178480.5736096737</v>
          </cell>
        </row>
        <row r="571">
          <cell r="A571" t="str">
            <v>5.6.2.7.10</v>
          </cell>
          <cell r="B571" t="str">
            <v>Pruebas de IRIS  (10 HRS)</v>
          </cell>
          <cell r="C571" t="str">
            <v>DÍA</v>
          </cell>
          <cell r="D571">
            <v>3749710.9160307799</v>
          </cell>
        </row>
        <row r="572">
          <cell r="A572" t="str">
            <v>5.6.2.7.11</v>
          </cell>
          <cell r="B572" t="str">
            <v>Corrientes de EDDY  (10 HRS)</v>
          </cell>
          <cell r="C572" t="str">
            <v>DÍA</v>
          </cell>
          <cell r="D572">
            <v>4146108.9271540334</v>
          </cell>
        </row>
        <row r="573">
          <cell r="A573" t="str">
            <v>5.6.2.7.12</v>
          </cell>
          <cell r="B573" t="str">
            <v xml:space="preserve">Partículas magnéticas (metro lineal) </v>
          </cell>
          <cell r="C573" t="str">
            <v>ML</v>
          </cell>
          <cell r="D573">
            <v>42853.83904035177</v>
          </cell>
        </row>
        <row r="574">
          <cell r="A574" t="str">
            <v>5.6.2.7.13</v>
          </cell>
          <cell r="B574" t="str">
            <v>Servicio de Inspección Remota RVI (Remote Visual Inspection)</v>
          </cell>
          <cell r="C574" t="str">
            <v>DÍA</v>
          </cell>
          <cell r="D574">
            <v>2571230.3424211061</v>
          </cell>
        </row>
        <row r="575">
          <cell r="A575" t="str">
            <v>5.6.3</v>
          </cell>
          <cell r="B575" t="str">
            <v>Catalizadores, químicos, adsorbentes, cerámicos y lechos de filtración</v>
          </cell>
        </row>
        <row r="576">
          <cell r="A576" t="str">
            <v>5.6.3.1</v>
          </cell>
          <cell r="B576" t="str">
            <v>Descargue y cargue por el método manga</v>
          </cell>
        </row>
        <row r="577">
          <cell r="A577" t="str">
            <v>5.6.3.1.1</v>
          </cell>
          <cell r="B577" t="str">
            <v>Descargue y cargue Lecho de Filtración bajo método manga para filtro F-2003 (U-002)</v>
          </cell>
          <cell r="C577" t="str">
            <v>UN</v>
          </cell>
          <cell r="D577">
            <v>0</v>
          </cell>
        </row>
        <row r="578">
          <cell r="A578" t="str">
            <v>5.6.3.1.2</v>
          </cell>
          <cell r="B578" t="str">
            <v>Descargue y cargue Lecho de Filtración bajo método manga para tambor D-10 (U-002)</v>
          </cell>
          <cell r="C578" t="str">
            <v>UN</v>
          </cell>
          <cell r="D578">
            <v>0</v>
          </cell>
        </row>
        <row r="579">
          <cell r="A579" t="str">
            <v>5.6.3.1.3</v>
          </cell>
          <cell r="B579" t="str">
            <v>Descargue y cargue Lecho de Filtración bajo método manga para tambor D-07 (U-002)</v>
          </cell>
          <cell r="C579" t="str">
            <v>UN</v>
          </cell>
          <cell r="D579">
            <v>0</v>
          </cell>
        </row>
        <row r="580">
          <cell r="A580" t="str">
            <v>5.6.3.1.4</v>
          </cell>
          <cell r="B580" t="str">
            <v>Descargue y cargue Lecho de Filtración bajo método manga para tambor D-11 (U-002)</v>
          </cell>
          <cell r="C580" t="str">
            <v>UN</v>
          </cell>
          <cell r="D580">
            <v>0</v>
          </cell>
        </row>
        <row r="581">
          <cell r="A581" t="str">
            <v>5.6.3.1.5</v>
          </cell>
          <cell r="B581" t="str">
            <v>Descargue y cargue bajo método manga para tambores D-502/504/505/506/507/508 (U-100)</v>
          </cell>
          <cell r="C581" t="str">
            <v>UN</v>
          </cell>
          <cell r="D581">
            <v>0</v>
          </cell>
        </row>
        <row r="582">
          <cell r="A582" t="str">
            <v>5.6.3.1.6</v>
          </cell>
          <cell r="B582" t="str">
            <v>Descargue y cargue bajo método manga para tambor DR-001A/B (U-106)</v>
          </cell>
          <cell r="C582" t="str">
            <v>UN</v>
          </cell>
          <cell r="D582">
            <v>0</v>
          </cell>
        </row>
        <row r="583">
          <cell r="A583" t="str">
            <v>5.6.3.1.7</v>
          </cell>
          <cell r="B583" t="str">
            <v>Descargue y cargue bajo método manga para tambor DR-002A/B (U-106)</v>
          </cell>
          <cell r="C583" t="str">
            <v>UN</v>
          </cell>
          <cell r="D583">
            <v>0</v>
          </cell>
        </row>
        <row r="584">
          <cell r="A584" t="str">
            <v>5.6.3.1.8</v>
          </cell>
          <cell r="B584" t="str">
            <v>Descargue y cargue bajo método manga para reactor R-002A/B (U-106)</v>
          </cell>
          <cell r="C584" t="str">
            <v>UN</v>
          </cell>
          <cell r="D584">
            <v>0</v>
          </cell>
        </row>
        <row r="585">
          <cell r="A585" t="str">
            <v>5.6.3.1.9</v>
          </cell>
          <cell r="B585" t="str">
            <v>Descargue y cargue bajo método manga para reactor R-001 (U-106)</v>
          </cell>
          <cell r="C585" t="str">
            <v>UN</v>
          </cell>
          <cell r="D585">
            <v>0</v>
          </cell>
        </row>
        <row r="586">
          <cell r="A586" t="str">
            <v>5.6.3.1.10</v>
          </cell>
          <cell r="B586" t="str">
            <v>Descargue y cargue bajo método manga  para tambor D-002 (U-110)</v>
          </cell>
          <cell r="C586" t="str">
            <v>UN</v>
          </cell>
          <cell r="D586">
            <v>0</v>
          </cell>
        </row>
        <row r="587">
          <cell r="A587" t="str">
            <v>5.6.3.1.11</v>
          </cell>
          <cell r="B587" t="str">
            <v>Cambio de químico / catalizador bajo método manga para tambor D-505 (U-111)</v>
          </cell>
          <cell r="C587" t="str">
            <v>UN</v>
          </cell>
          <cell r="D587">
            <v>0</v>
          </cell>
        </row>
        <row r="588">
          <cell r="A588" t="str">
            <v>5.6.3.1.12</v>
          </cell>
          <cell r="B588" t="str">
            <v>Descargue y cargue bajo método manga para tambor D-010 (U-115/116)</v>
          </cell>
          <cell r="C588" t="str">
            <v>UN</v>
          </cell>
          <cell r="D588">
            <v>0</v>
          </cell>
        </row>
        <row r="589">
          <cell r="A589" t="str">
            <v>5.6.3.1.13</v>
          </cell>
          <cell r="B589" t="str">
            <v>Descargue y cargue bajo método manga para tambor D-009 A/B (U-115/116)</v>
          </cell>
          <cell r="C589" t="str">
            <v>UN</v>
          </cell>
          <cell r="D589">
            <v>0</v>
          </cell>
        </row>
        <row r="590">
          <cell r="A590" t="str">
            <v>5.6.3.1.14</v>
          </cell>
          <cell r="B590" t="str">
            <v>Descargue y cargue bajo método manga para tambor D-008 (U-115/116)</v>
          </cell>
          <cell r="C590" t="str">
            <v>UN</v>
          </cell>
          <cell r="D590">
            <v>0</v>
          </cell>
        </row>
        <row r="591">
          <cell r="A591" t="str">
            <v>5.6.3.1.15</v>
          </cell>
          <cell r="B591" t="str">
            <v>Descargue y cargue bajo método manga para filtro FIL-102 (U-120/121)</v>
          </cell>
          <cell r="C591" t="str">
            <v>UN</v>
          </cell>
          <cell r="D591">
            <v>0</v>
          </cell>
        </row>
        <row r="592">
          <cell r="A592" t="str">
            <v>5.6.3.1.16</v>
          </cell>
          <cell r="B592" t="str">
            <v>Descargue y cargue bajo método manga para filtro FIL-203 (U-123/124)</v>
          </cell>
          <cell r="C592" t="str">
            <v>UN</v>
          </cell>
          <cell r="D592">
            <v>0</v>
          </cell>
        </row>
        <row r="593">
          <cell r="A593" t="str">
            <v>5.6.3.1.17</v>
          </cell>
          <cell r="B593" t="str">
            <v>Descargue y cargue bajo método manga para reactor R-101 (U-123/124)</v>
          </cell>
          <cell r="C593" t="str">
            <v>UN</v>
          </cell>
          <cell r="D593">
            <v>0</v>
          </cell>
        </row>
        <row r="594">
          <cell r="A594" t="str">
            <v>5.6.3.1.18</v>
          </cell>
          <cell r="B594" t="str">
            <v>Descargue y cargue bajo método manga para reactor R-201 (U-123/124)</v>
          </cell>
          <cell r="C594" t="str">
            <v>UN</v>
          </cell>
          <cell r="D594">
            <v>0</v>
          </cell>
        </row>
        <row r="595">
          <cell r="A595" t="str">
            <v>5.6.3.1.19</v>
          </cell>
          <cell r="B595" t="str">
            <v>Descargue y cargue bajo método manga</v>
          </cell>
          <cell r="C595" t="str">
            <v>PIE3</v>
          </cell>
        </row>
        <row r="596">
          <cell r="A596" t="str">
            <v>5.6.3.1.20</v>
          </cell>
          <cell r="B596" t="str">
            <v>Descargue y cargue bajo método manga para reactor R-1152</v>
          </cell>
          <cell r="C596" t="str">
            <v>UN</v>
          </cell>
          <cell r="D596">
            <v>110585143.27804682</v>
          </cell>
        </row>
        <row r="597">
          <cell r="A597" t="str">
            <v>5.6.3.1.21</v>
          </cell>
          <cell r="B597" t="str">
            <v>Descargue y cargue bajo método manga para reactor R-1153</v>
          </cell>
          <cell r="C597" t="str">
            <v>UN</v>
          </cell>
          <cell r="D597">
            <v>110482537.3754628</v>
          </cell>
        </row>
        <row r="598">
          <cell r="A598" t="str">
            <v>5.6.3.1.22</v>
          </cell>
          <cell r="B598" t="str">
            <v>Descargue y cargue bajo método manga para reactor R-1101</v>
          </cell>
          <cell r="C598" t="str">
            <v>UN</v>
          </cell>
          <cell r="D598">
            <v>138381710.21648791</v>
          </cell>
        </row>
        <row r="599">
          <cell r="A599" t="str">
            <v>5.6.3.1.23</v>
          </cell>
          <cell r="B599" t="str">
            <v>Descargue y cargue bajo método manga para reactor R-1111 A</v>
          </cell>
          <cell r="C599" t="str">
            <v>UN</v>
          </cell>
          <cell r="D599">
            <v>72769243.990447491</v>
          </cell>
        </row>
        <row r="600">
          <cell r="A600" t="str">
            <v>5.6.3.1.24</v>
          </cell>
          <cell r="B600" t="str">
            <v>Descargue y cargue bajo método manga para reactor R-1111 B</v>
          </cell>
          <cell r="C600" t="str">
            <v>UN</v>
          </cell>
          <cell r="D600">
            <v>72769243.990447491</v>
          </cell>
        </row>
        <row r="601">
          <cell r="A601" t="str">
            <v>5.6.3.1.25</v>
          </cell>
          <cell r="B601" t="str">
            <v>Descargue y cargue bajo método manga para reactor R-1121</v>
          </cell>
          <cell r="C601" t="str">
            <v>UN</v>
          </cell>
          <cell r="D601">
            <v>163385761.58677843</v>
          </cell>
        </row>
        <row r="602">
          <cell r="A602" t="str">
            <v>5.6.3.1.26</v>
          </cell>
          <cell r="B602" t="str">
            <v>Descargue y cargue bajo método manga para reactor R-1301</v>
          </cell>
          <cell r="C602" t="str">
            <v>UN</v>
          </cell>
          <cell r="D602">
            <v>126090026.63163987</v>
          </cell>
        </row>
        <row r="603">
          <cell r="A603" t="str">
            <v>5.6.3.1.27</v>
          </cell>
          <cell r="B603" t="str">
            <v>Descargue y cargue bajo método manga para reactor R-1601</v>
          </cell>
          <cell r="C603" t="str">
            <v>UN</v>
          </cell>
          <cell r="D603">
            <v>110554361.50727162</v>
          </cell>
        </row>
        <row r="604">
          <cell r="A604" t="str">
            <v>5.6.3.1.28</v>
          </cell>
          <cell r="B604" t="str">
            <v>Descargue y cargue bajo método manga para reactor R-1701/1702/1703</v>
          </cell>
          <cell r="C604" t="str">
            <v>UN</v>
          </cell>
          <cell r="D604">
            <v>110633881.08177423</v>
          </cell>
        </row>
        <row r="605">
          <cell r="A605" t="str">
            <v>5.6.3.1.29</v>
          </cell>
          <cell r="B605" t="str">
            <v>Descargue y cargue bajo método manga para reactor R-2601A/B</v>
          </cell>
          <cell r="C605" t="str">
            <v>UN</v>
          </cell>
          <cell r="D605">
            <v>225328403.72754163</v>
          </cell>
        </row>
        <row r="606">
          <cell r="A606" t="str">
            <v>5.6.3.1.30</v>
          </cell>
          <cell r="B606" t="str">
            <v>Descargue y cargue bajo método manga para reactor R-2602</v>
          </cell>
          <cell r="C606" t="str">
            <v>UN</v>
          </cell>
          <cell r="D606">
            <v>320200396.29135394</v>
          </cell>
        </row>
        <row r="607">
          <cell r="A607" t="str">
            <v>5.6.3.1.31</v>
          </cell>
          <cell r="B607" t="str">
            <v>Descargue y cargue bajo método manga para reactor R-2603</v>
          </cell>
          <cell r="C607" t="str">
            <v>UN</v>
          </cell>
          <cell r="D607">
            <v>339598929.19566083</v>
          </cell>
        </row>
        <row r="608">
          <cell r="A608" t="str">
            <v>5.6.3.1.32</v>
          </cell>
          <cell r="B608" t="str">
            <v>Descargue y cargue bajo método manga para reactor R-2604</v>
          </cell>
          <cell r="C608" t="str">
            <v>UN</v>
          </cell>
          <cell r="D608">
            <v>110593481.91433215</v>
          </cell>
        </row>
        <row r="609">
          <cell r="A609" t="str">
            <v>5.6.3.1.33</v>
          </cell>
          <cell r="B609" t="str">
            <v>Descargue y cargue bajo método manga para reactor R-2880A/B/C</v>
          </cell>
          <cell r="C609" t="str">
            <v>UN</v>
          </cell>
          <cell r="D609">
            <v>269323532.07444692</v>
          </cell>
        </row>
        <row r="610">
          <cell r="A610" t="str">
            <v>5.6.3.1.34</v>
          </cell>
          <cell r="B610" t="str">
            <v>Descargue y cargue bajo método manga para reactor R-4361/4362/4363</v>
          </cell>
          <cell r="C610" t="str">
            <v>UN</v>
          </cell>
          <cell r="D610">
            <v>211717332.57993746</v>
          </cell>
        </row>
        <row r="611">
          <cell r="A611" t="str">
            <v>5.6.3.1.35</v>
          </cell>
          <cell r="B611" t="str">
            <v>Descargue y cargue bajo método manga para ABS-4301A/B</v>
          </cell>
          <cell r="C611" t="str">
            <v>UN</v>
          </cell>
          <cell r="D611">
            <v>816539594.90506518</v>
          </cell>
        </row>
        <row r="612">
          <cell r="A612" t="str">
            <v>5.6.3.1.36</v>
          </cell>
          <cell r="B612" t="str">
            <v>Descargue y cargue bajo método manga para reactor R-4651A/B</v>
          </cell>
          <cell r="C612" t="str">
            <v>UN</v>
          </cell>
          <cell r="D612">
            <v>135741571.77492779</v>
          </cell>
        </row>
        <row r="613">
          <cell r="A613" t="str">
            <v>5.6.3.1.37</v>
          </cell>
          <cell r="B613" t="str">
            <v>Descargue y cargue bajo método manga para reactor R-4652</v>
          </cell>
          <cell r="C613" t="str">
            <v>UN</v>
          </cell>
          <cell r="D613">
            <v>136126347.54142812</v>
          </cell>
        </row>
        <row r="614">
          <cell r="A614" t="str">
            <v>5.6.3.1.38</v>
          </cell>
          <cell r="B614" t="str">
            <v>Descargue y cargue bajo método manga para reactor R-4751</v>
          </cell>
          <cell r="C614" t="str">
            <v>UN</v>
          </cell>
          <cell r="D614">
            <v>193875683.94067496</v>
          </cell>
        </row>
        <row r="615">
          <cell r="A615" t="str">
            <v>5.6.3.1.39</v>
          </cell>
          <cell r="B615" t="str">
            <v>Descargue y cargue bajo método manga para reactor R-4752</v>
          </cell>
          <cell r="C615" t="str">
            <v>UN</v>
          </cell>
          <cell r="D615">
            <v>366188763.63867337</v>
          </cell>
        </row>
        <row r="616">
          <cell r="A616" t="str">
            <v>5.6.3.1.40</v>
          </cell>
          <cell r="B616" t="str">
            <v>Descargue y cargue bajo método manga para reactor R-4802/4803/4804</v>
          </cell>
          <cell r="C616" t="str">
            <v>UN</v>
          </cell>
          <cell r="D616">
            <v>213305014.59572208</v>
          </cell>
        </row>
        <row r="617">
          <cell r="A617" t="str">
            <v>5.6.3.1.41</v>
          </cell>
          <cell r="B617" t="str">
            <v>Descargue y cargue bajo método manga para reactor R-4821</v>
          </cell>
          <cell r="C617" t="str">
            <v>UN</v>
          </cell>
          <cell r="D617">
            <v>2864474179.6502743</v>
          </cell>
        </row>
        <row r="618">
          <cell r="A618" t="str">
            <v>5.6.3.2</v>
          </cell>
          <cell r="B618" t="str">
            <v>Descargue y cargue por el método denso</v>
          </cell>
        </row>
        <row r="619">
          <cell r="A619" t="str">
            <v>5.6.3.2.1</v>
          </cell>
          <cell r="B619" t="str">
            <v>Descargue y cargue por método denso para tambor PSA D-001A/F U-104</v>
          </cell>
          <cell r="C619" t="str">
            <v>UN</v>
          </cell>
          <cell r="D619">
            <v>0</v>
          </cell>
        </row>
        <row r="620">
          <cell r="A620" t="str">
            <v>5.6.3.2.2</v>
          </cell>
          <cell r="B620" t="str">
            <v xml:space="preserve">Descargue y cargue por método denso para tambor PSA U-115/116 </v>
          </cell>
          <cell r="C620" t="str">
            <v>UN</v>
          </cell>
          <cell r="D620">
            <v>0</v>
          </cell>
        </row>
        <row r="621">
          <cell r="A621" t="str">
            <v>5.6.3.2.3</v>
          </cell>
          <cell r="B621" t="str">
            <v>Descargue y cargue  por el método DENSO</v>
          </cell>
          <cell r="C621" t="str">
            <v>PIE3</v>
          </cell>
        </row>
        <row r="622">
          <cell r="A622" t="str">
            <v>5.6.3.3</v>
          </cell>
          <cell r="B622" t="str">
            <v>Descargue y cargue por método combinado (manga y denso)</v>
          </cell>
        </row>
        <row r="623">
          <cell r="A623" t="str">
            <v>5.6.3.3.1</v>
          </cell>
          <cell r="B623" t="str">
            <v>Descargue y cargue bajo método manga y denso en reactor R-001 U-108 / U-109</v>
          </cell>
          <cell r="C623" t="str">
            <v>UN</v>
          </cell>
          <cell r="D623">
            <v>0</v>
          </cell>
        </row>
        <row r="624">
          <cell r="A624" t="str">
            <v>5.6.3.3.2</v>
          </cell>
          <cell r="B624" t="str">
            <v>Descargue y cargue bajo método manga y denso en reactor R-002 U-110</v>
          </cell>
          <cell r="C624" t="str">
            <v>UN</v>
          </cell>
          <cell r="D624">
            <v>0</v>
          </cell>
        </row>
        <row r="625">
          <cell r="A625" t="str">
            <v>5.6.3.3.3</v>
          </cell>
          <cell r="B625" t="str">
            <v>Descargue y cargue bajo método manga y denso en reactor R-001 U-110</v>
          </cell>
          <cell r="C625" t="str">
            <v>UN</v>
          </cell>
          <cell r="D625">
            <v>0</v>
          </cell>
        </row>
        <row r="626">
          <cell r="A626" t="str">
            <v>5.6.3.3.4</v>
          </cell>
          <cell r="B626" t="str">
            <v>Descargue y cargue bajo método manga y denso</v>
          </cell>
          <cell r="C626" t="str">
            <v>PIE3</v>
          </cell>
        </row>
        <row r="627">
          <cell r="A627" t="str">
            <v>5.6.3.3.5</v>
          </cell>
          <cell r="B627" t="str">
            <v>Descargue y cargue bajo método manga y denso en reactor R-1305/1306/1307</v>
          </cell>
          <cell r="C627" t="str">
            <v>UN</v>
          </cell>
          <cell r="D627">
            <v>1078624824.5458169</v>
          </cell>
        </row>
        <row r="628">
          <cell r="A628" t="str">
            <v>5.6.3.3.6</v>
          </cell>
          <cell r="B628" t="str">
            <v>Descargue y cargue bajo método manga y denso en reactor R-2651</v>
          </cell>
          <cell r="C628" t="str">
            <v>UN</v>
          </cell>
          <cell r="D628">
            <v>687313040.27321732</v>
          </cell>
        </row>
        <row r="629">
          <cell r="A629" t="str">
            <v>5.6.3.3.7</v>
          </cell>
          <cell r="B629" t="str">
            <v>Descargue y cargue bajo método manga y denso en reactor R-2653</v>
          </cell>
          <cell r="C629" t="str">
            <v>UN</v>
          </cell>
          <cell r="D629">
            <v>731587916.52957284</v>
          </cell>
        </row>
        <row r="630">
          <cell r="A630" t="str">
            <v>5.6.3.3.8</v>
          </cell>
          <cell r="B630" t="str">
            <v>Descargue y cargue bajo método manga y denso en reactor R-4701</v>
          </cell>
          <cell r="C630" t="str">
            <v>UN</v>
          </cell>
          <cell r="D630">
            <v>1333526018.1361389</v>
          </cell>
        </row>
        <row r="631">
          <cell r="A631" t="str">
            <v>5.6.3.3.9</v>
          </cell>
          <cell r="B631" t="str">
            <v>Descargue y cargue bajo método manga y denso en reactor R-4702</v>
          </cell>
          <cell r="C631" t="str">
            <v>UN</v>
          </cell>
          <cell r="D631">
            <v>1409076472.1724951</v>
          </cell>
        </row>
        <row r="632">
          <cell r="A632" t="str">
            <v>5.6.3.4</v>
          </cell>
          <cell r="B632" t="str">
            <v>Descargue y cargue método empaquetado</v>
          </cell>
        </row>
        <row r="633">
          <cell r="A633" t="str">
            <v>5.6.3.4.1</v>
          </cell>
          <cell r="B633" t="str">
            <v>Descargue y cargue bajo método empaquetado en T-201 U-107</v>
          </cell>
          <cell r="C633" t="str">
            <v>UN</v>
          </cell>
          <cell r="D633">
            <v>0</v>
          </cell>
        </row>
        <row r="634">
          <cell r="A634" t="str">
            <v>5.6.3.4.2</v>
          </cell>
          <cell r="B634" t="str">
            <v>Descargue y cargue bajo método empaquetado en T-202 U-107</v>
          </cell>
          <cell r="C634" t="str">
            <v>UN</v>
          </cell>
          <cell r="D634">
            <v>0</v>
          </cell>
        </row>
        <row r="635">
          <cell r="A635" t="str">
            <v>5.6.3.4.3</v>
          </cell>
          <cell r="B635" t="str">
            <v>Descargue y cargue (Cambio) de Lechos por el método empaquetado</v>
          </cell>
          <cell r="C635" t="str">
            <v>PIE3</v>
          </cell>
        </row>
        <row r="636">
          <cell r="A636" t="str">
            <v>5.6.3.5</v>
          </cell>
          <cell r="B636" t="str">
            <v>Descargue y cargue en tubería de hornos</v>
          </cell>
        </row>
        <row r="637">
          <cell r="A637" t="str">
            <v>5.6.3.5.1</v>
          </cell>
          <cell r="B637" t="str">
            <v>Descargue y cargue bajo método denso (Unidense®) en horno reformador F-001 U-115 y U-116 de 1 a 10 tubos</v>
          </cell>
          <cell r="C637" t="str">
            <v>UN</v>
          </cell>
          <cell r="D637">
            <v>0</v>
          </cell>
        </row>
        <row r="638">
          <cell r="A638" t="str">
            <v>5.6.3.5.2</v>
          </cell>
          <cell r="B638" t="str">
            <v>Descargue y cargue bajo método denso (Unidense®) en horno reformador F-001 U-115 y U-116 de 11 a 46 tubos</v>
          </cell>
          <cell r="C638" t="str">
            <v>UN</v>
          </cell>
          <cell r="D638">
            <v>0</v>
          </cell>
        </row>
        <row r="639">
          <cell r="A639" t="str">
            <v>5.6.3.5.3</v>
          </cell>
          <cell r="B639" t="str">
            <v>Descargue y cargue bajo método denso (Unidense®) en horno reformador F-001 U-115 y U-116 de 46 a 92 tubos</v>
          </cell>
          <cell r="C639" t="str">
            <v>UN</v>
          </cell>
          <cell r="D639">
            <v>0</v>
          </cell>
        </row>
        <row r="640">
          <cell r="A640" t="str">
            <v>5.6.3.5.4</v>
          </cell>
          <cell r="B640" t="str">
            <v>Descargue y cargue bajo método denso (Unidense®) en horno reformador F-001 U-115 y U-116 de 92 a 136 tubos</v>
          </cell>
          <cell r="C640" t="str">
            <v>UN</v>
          </cell>
          <cell r="D640">
            <v>0</v>
          </cell>
        </row>
        <row r="641">
          <cell r="A641" t="str">
            <v>5.6.3.5.5</v>
          </cell>
          <cell r="B641" t="str">
            <v>Descargue y cargue bajo método denso (Unidense®) en horno reformador F-001 U-115 y U-116 de 136 a 184 Tubos</v>
          </cell>
          <cell r="C641" t="str">
            <v>UN</v>
          </cell>
          <cell r="D641">
            <v>0</v>
          </cell>
        </row>
        <row r="642">
          <cell r="A642" t="str">
            <v>5.6.3.5.6</v>
          </cell>
          <cell r="B642" t="str">
            <v>Descargue y cargue bajo método denso (Unidense®) en horno reformador</v>
          </cell>
          <cell r="C642" t="str">
            <v>PIE3</v>
          </cell>
        </row>
        <row r="643">
          <cell r="A643" t="str">
            <v>5.6.3.5.7</v>
          </cell>
          <cell r="B643" t="str">
            <v>Descargue y cargue bajo método denso (Unidense®) en horno reformador H-1151</v>
          </cell>
          <cell r="C643" t="str">
            <v>UN</v>
          </cell>
          <cell r="D643">
            <v>289274562.4799605</v>
          </cell>
        </row>
        <row r="644">
          <cell r="A644" t="str">
            <v>5.6.3.5.8</v>
          </cell>
          <cell r="B644" t="str">
            <v>Descargue y cargue bajo método denso (Unidense®) en horno reformador H-4651</v>
          </cell>
          <cell r="C644" t="str">
            <v>UN</v>
          </cell>
          <cell r="D644">
            <v>392916599.47194219</v>
          </cell>
        </row>
        <row r="645">
          <cell r="A645" t="str">
            <v>5.6.3.6</v>
          </cell>
          <cell r="B645" t="str">
            <v>Descargue y cargue por el método manga para unidad de alquilación U-044</v>
          </cell>
        </row>
        <row r="646">
          <cell r="A646" t="str">
            <v>5.6.3.6.1</v>
          </cell>
          <cell r="B646" t="str">
            <v>Des-cargue y cargue bajo método manga para reactor R-201 y R-202 (U-044)</v>
          </cell>
          <cell r="C646" t="str">
            <v>UN</v>
          </cell>
          <cell r="D646">
            <v>0</v>
          </cell>
        </row>
        <row r="647">
          <cell r="A647" t="str">
            <v>5.6.3.6.2</v>
          </cell>
          <cell r="B647" t="str">
            <v>Des-cargue y cargue bajo método manga para tambor D-03A/B y D-31A/B (U-044)</v>
          </cell>
          <cell r="C647" t="str">
            <v>UN</v>
          </cell>
          <cell r="D647">
            <v>0</v>
          </cell>
        </row>
        <row r="648">
          <cell r="A648" t="str">
            <v>5.6.3.6.3</v>
          </cell>
          <cell r="B648" t="str">
            <v>Des-cargue y cargue bajo método manga para tambor D-09A/B/C/D (U-044)</v>
          </cell>
          <cell r="C648" t="str">
            <v>UN</v>
          </cell>
          <cell r="D648">
            <v>0</v>
          </cell>
        </row>
        <row r="649">
          <cell r="A649" t="str">
            <v>5.6.3.6.4</v>
          </cell>
          <cell r="B649" t="str">
            <v>Des-cargue y cargue bajo método manga para tambor D-14A/B (U-044)</v>
          </cell>
          <cell r="C649" t="str">
            <v>UN</v>
          </cell>
          <cell r="D649">
            <v>0</v>
          </cell>
        </row>
        <row r="650">
          <cell r="A650" t="str">
            <v>5.6.3.6.5</v>
          </cell>
          <cell r="B650" t="str">
            <v>Des-cargue y cargue bajo método manga para tambor  D-11 / D-11A y D-15 (U-044)</v>
          </cell>
          <cell r="C650" t="str">
            <v>UN</v>
          </cell>
          <cell r="D650">
            <v>0</v>
          </cell>
        </row>
        <row r="651">
          <cell r="A651" t="str">
            <v>5.6.3.7</v>
          </cell>
          <cell r="B651" t="str">
            <v>Pasivado de superficies internas de equipos</v>
          </cell>
        </row>
        <row r="652">
          <cell r="A652" t="str">
            <v>5.6.3.7.1</v>
          </cell>
          <cell r="B652" t="str">
            <v>Pasivado y protección superficie interna de reactor R001 Unidad U110</v>
          </cell>
          <cell r="C652" t="str">
            <v>UN</v>
          </cell>
          <cell r="D652">
            <v>0</v>
          </cell>
        </row>
        <row r="653">
          <cell r="A653" t="str">
            <v>5.6.3.7.2</v>
          </cell>
          <cell r="B653" t="str">
            <v>Pasivado y protección superficie interna de reactor R002 Unidad U110</v>
          </cell>
          <cell r="C653" t="str">
            <v>UN</v>
          </cell>
          <cell r="D653">
            <v>0</v>
          </cell>
        </row>
        <row r="654">
          <cell r="A654" t="str">
            <v>5.6.3.7.3</v>
          </cell>
          <cell r="B654" t="str">
            <v>Pasivado y protección superficie interna de tambor D002 Unidad U110</v>
          </cell>
          <cell r="C654" t="str">
            <v>UN</v>
          </cell>
          <cell r="D654">
            <v>0</v>
          </cell>
        </row>
        <row r="655">
          <cell r="A655" t="str">
            <v>5.6.3.7.4</v>
          </cell>
          <cell r="B655" t="str">
            <v>Pasivado y protección superficie interna de reactor R001 Unidad U108/109</v>
          </cell>
          <cell r="C655" t="str">
            <v>UN</v>
          </cell>
          <cell r="D655">
            <v>0</v>
          </cell>
        </row>
        <row r="656">
          <cell r="A656" t="str">
            <v>5.6.3.7.5</v>
          </cell>
          <cell r="B656" t="str">
            <v>Pasivado y protección superficie interna de reactor / torre / tambor</v>
          </cell>
          <cell r="C656" t="str">
            <v>M2</v>
          </cell>
          <cell r="D656">
            <v>224068.79684431129</v>
          </cell>
        </row>
        <row r="657">
          <cell r="A657" t="str">
            <v>5.6.4</v>
          </cell>
          <cell r="B657" t="str">
            <v>Concretos refractarios - aislantes - ladrillos</v>
          </cell>
        </row>
        <row r="658">
          <cell r="A658" t="str">
            <v>5.6.4.1</v>
          </cell>
          <cell r="B658" t="str">
            <v>Aplicación  de concretos aislantes y refractarios en pisos, paredes y techo</v>
          </cell>
        </row>
        <row r="659">
          <cell r="A659" t="str">
            <v>5.6.4.1.1</v>
          </cell>
          <cell r="B659" t="str">
            <v>Lanzado de concretos aislantes y refractarios (gunite)</v>
          </cell>
          <cell r="C659" t="str">
            <v>KG</v>
          </cell>
          <cell r="D659">
            <v>5211.0268273067759</v>
          </cell>
        </row>
        <row r="660">
          <cell r="A660" t="str">
            <v>5.6.4.1.2</v>
          </cell>
          <cell r="B660" t="str">
            <v>Vaciado de concretos aislantes y refractarios (formaleteado o manual)</v>
          </cell>
          <cell r="C660" t="str">
            <v>KG</v>
          </cell>
          <cell r="D660">
            <v>16069.118294155904</v>
          </cell>
        </row>
        <row r="661">
          <cell r="A661" t="str">
            <v>5.6.4.1.3</v>
          </cell>
          <cell r="B661" t="str">
            <v>Aplicación de antierosivo en malla hexagonal (método hammer)</v>
          </cell>
          <cell r="C661" t="str">
            <v>KG</v>
          </cell>
          <cell r="D661">
            <v>56706.342510145478</v>
          </cell>
        </row>
        <row r="662">
          <cell r="A662" t="str">
            <v>5.6.4.2</v>
          </cell>
          <cell r="B662" t="str">
            <v xml:space="preserve">Reparación de ladrillos aislantes o refractarios en pisos, paredes y techo </v>
          </cell>
        </row>
        <row r="663">
          <cell r="A663" t="str">
            <v>5.6.4.2.1</v>
          </cell>
          <cell r="B663" t="str">
            <v>Desmonte de ladrillos aislantes o refractarios</v>
          </cell>
          <cell r="C663" t="str">
            <v>M2</v>
          </cell>
          <cell r="D663">
            <v>243615.50417659173</v>
          </cell>
        </row>
        <row r="664">
          <cell r="A664" t="str">
            <v>5.6.4.2.2</v>
          </cell>
          <cell r="B664" t="str">
            <v>Montaje de ladrillos aislantes o refractarios</v>
          </cell>
          <cell r="C664" t="str">
            <v>M2</v>
          </cell>
          <cell r="D664">
            <v>540130.85861056973</v>
          </cell>
        </row>
        <row r="665">
          <cell r="A665" t="str">
            <v>5.6.4.3</v>
          </cell>
          <cell r="B665" t="str">
            <v xml:space="preserve">Reparación de lana cerámica o módulos pyroblock de pared, pisos y techos </v>
          </cell>
        </row>
        <row r="666">
          <cell r="A666" t="str">
            <v>5.6.4.3.1</v>
          </cell>
          <cell r="B666" t="str">
            <v>Desmonte lana cerámica o módulos pyroblock</v>
          </cell>
          <cell r="C666" t="str">
            <v>M2</v>
          </cell>
          <cell r="D666">
            <v>121335.288512876</v>
          </cell>
        </row>
        <row r="667">
          <cell r="A667" t="str">
            <v>5.6.4.3.2</v>
          </cell>
          <cell r="B667" t="str">
            <v>Montaje en lana cerámica o módulos pyroblock</v>
          </cell>
          <cell r="C667" t="str">
            <v>M2</v>
          </cell>
          <cell r="D667">
            <v>202225.12373946799</v>
          </cell>
        </row>
        <row r="668">
          <cell r="A668" t="str">
            <v>5.6.4.3.3</v>
          </cell>
          <cell r="B668" t="str">
            <v>Calafateo de juntas de ladrillos aislantes / Refractarios, juntas de lana, juntas de pyroblock</v>
          </cell>
          <cell r="C668" t="str">
            <v>ML</v>
          </cell>
          <cell r="D668">
            <v>69093.244684759164</v>
          </cell>
        </row>
        <row r="669">
          <cell r="A669" t="str">
            <v>5.6.5</v>
          </cell>
          <cell r="B669" t="str">
            <v>Civil y Metalmecánico</v>
          </cell>
        </row>
        <row r="670">
          <cell r="A670" t="str">
            <v>5.6.5.1</v>
          </cell>
          <cell r="B670" t="str">
            <v>Estructura de concreto</v>
          </cell>
        </row>
        <row r="671">
          <cell r="A671" t="str">
            <v>5.6.5.1.1</v>
          </cell>
          <cell r="B671" t="str">
            <v>Demolición manual de concretos y retiro de material</v>
          </cell>
          <cell r="C671" t="str">
            <v>M3</v>
          </cell>
          <cell r="D671">
            <v>337779.3160459327</v>
          </cell>
        </row>
        <row r="672">
          <cell r="A672" t="str">
            <v>5.6.5.1.2</v>
          </cell>
          <cell r="B672" t="str">
            <v>Demolición mecánica de concretos y retiro de material</v>
          </cell>
          <cell r="C672" t="str">
            <v>M3</v>
          </cell>
          <cell r="D672">
            <v>199000.37235168149</v>
          </cell>
        </row>
        <row r="673">
          <cell r="A673" t="str">
            <v>5.6.5.1.3</v>
          </cell>
          <cell r="B673" t="str">
            <v>Corte de concreto y pavimento con disco, espesor hasta 20 cm</v>
          </cell>
          <cell r="C673" t="str">
            <v>ML</v>
          </cell>
          <cell r="D673">
            <v>65029.629397757803</v>
          </cell>
        </row>
        <row r="674">
          <cell r="A674" t="str">
            <v>5.6.5.1.4</v>
          </cell>
          <cell r="B674" t="str">
            <v>Escarificación de elementos de concreto y retiro de material</v>
          </cell>
          <cell r="C674" t="str">
            <v>M2</v>
          </cell>
          <cell r="D674">
            <v>163780.9447363684</v>
          </cell>
        </row>
        <row r="675">
          <cell r="A675" t="str">
            <v>5.6.5.1.5</v>
          </cell>
          <cell r="B675" t="str">
            <v>Concreto pobre (solado) e = 0.10 m</v>
          </cell>
          <cell r="C675" t="str">
            <v>M2</v>
          </cell>
          <cell r="D675">
            <v>110769.67449747726</v>
          </cell>
        </row>
        <row r="676">
          <cell r="A676" t="str">
            <v>5.6.5.1.6</v>
          </cell>
          <cell r="B676" t="str">
            <v>Concreto 2000 psi</v>
          </cell>
          <cell r="C676" t="str">
            <v>M3</v>
          </cell>
          <cell r="D676">
            <v>945701.73398041097</v>
          </cell>
        </row>
        <row r="677">
          <cell r="A677" t="str">
            <v>5.6.5.1.7</v>
          </cell>
          <cell r="B677" t="str">
            <v>Concreto 3000 psi</v>
          </cell>
          <cell r="C677" t="str">
            <v>M3</v>
          </cell>
          <cell r="D677">
            <v>997381.32117112307</v>
          </cell>
        </row>
        <row r="678">
          <cell r="A678" t="str">
            <v>5.6.5.1.8</v>
          </cell>
          <cell r="B678" t="str">
            <v>Concreto 4000 psi</v>
          </cell>
          <cell r="C678" t="str">
            <v>M3</v>
          </cell>
          <cell r="D678">
            <v>1068090.1555877035</v>
          </cell>
        </row>
        <row r="679">
          <cell r="A679" t="str">
            <v>5.6.5.1.9</v>
          </cell>
          <cell r="B679" t="str">
            <v>Concreto 5000 psi</v>
          </cell>
          <cell r="C679" t="str">
            <v>M3</v>
          </cell>
          <cell r="D679">
            <v>1400519.1698294482</v>
          </cell>
        </row>
        <row r="680">
          <cell r="A680" t="str">
            <v>5.6.5.1.10</v>
          </cell>
          <cell r="B680" t="str">
            <v>Mortero de reparación estructural (tipo sikatop 122 plus)</v>
          </cell>
          <cell r="C680" t="str">
            <v>M2</v>
          </cell>
          <cell r="D680">
            <v>299920.09194573393</v>
          </cell>
        </row>
        <row r="681">
          <cell r="A681" t="str">
            <v>5.6.5.1.11</v>
          </cell>
          <cell r="B681" t="str">
            <v>Reparación de grietas y fisuras en concreto</v>
          </cell>
          <cell r="C681" t="str">
            <v>ML</v>
          </cell>
          <cell r="D681">
            <v>200704.88379951147</v>
          </cell>
        </row>
        <row r="682">
          <cell r="A682" t="str">
            <v>5.6.5.1.12</v>
          </cell>
          <cell r="B682" t="str">
            <v>Mortero de nivelación tipo groutt para anclajes y rellenos de precisión</v>
          </cell>
          <cell r="C682" t="str">
            <v>KG</v>
          </cell>
          <cell r="D682">
            <v>11055.219126434748</v>
          </cell>
        </row>
        <row r="683">
          <cell r="A683" t="str">
            <v>5.6.5.1.13</v>
          </cell>
          <cell r="B683" t="str">
            <v>Mortero 1:4 Impermeabilizado</v>
          </cell>
          <cell r="C683" t="str">
            <v>M3</v>
          </cell>
          <cell r="D683">
            <v>640920.94534152502</v>
          </cell>
        </row>
        <row r="684">
          <cell r="A684" t="str">
            <v>5.6.5.2</v>
          </cell>
          <cell r="B684" t="str">
            <v>Recubrimiento en fireproofing</v>
          </cell>
        </row>
        <row r="685">
          <cell r="A685" t="str">
            <v>5.6.5.2.1</v>
          </cell>
          <cell r="B685" t="str">
            <v>Reparación de grietas, fisuras y juntas en fireproofing</v>
          </cell>
          <cell r="C685" t="str">
            <v>ML</v>
          </cell>
          <cell r="D685">
            <v>219309.87801888023</v>
          </cell>
        </row>
        <row r="686">
          <cell r="A686" t="str">
            <v>5.6.5.2.2</v>
          </cell>
          <cell r="B686" t="str">
            <v>Fireproofing en concreto</v>
          </cell>
          <cell r="C686" t="str">
            <v>M3</v>
          </cell>
          <cell r="D686">
            <v>4802321.193611132</v>
          </cell>
        </row>
        <row r="687">
          <cell r="A687" t="str">
            <v>5.6.5.2.3</v>
          </cell>
          <cell r="B687" t="str">
            <v>Colocación y/o reparación de recubrimiento en fireproofing intumiscente</v>
          </cell>
          <cell r="C687" t="str">
            <v>M2</v>
          </cell>
          <cell r="D687">
            <v>801964.60110919096</v>
          </cell>
        </row>
        <row r="688">
          <cell r="A688" t="str">
            <v>5.6.5.3</v>
          </cell>
          <cell r="B688" t="str">
            <v>Estructuras metálicas</v>
          </cell>
        </row>
        <row r="689">
          <cell r="A689" t="str">
            <v>5.6.5.3.1</v>
          </cell>
          <cell r="B689" t="str">
            <v>Suministro, prefabricación e instalación de pernos de anclaje para embeber en concreto</v>
          </cell>
          <cell r="C689" t="str">
            <v>KG</v>
          </cell>
          <cell r="D689">
            <v>27004.346671277664</v>
          </cell>
        </row>
        <row r="690">
          <cell r="A690" t="str">
            <v>5.6.5.3.2</v>
          </cell>
          <cell r="B690" t="str">
            <v>Suministro, prefabricación e instalación de pernos de anclaje para instalar con epóxico</v>
          </cell>
          <cell r="C690" t="str">
            <v>KG</v>
          </cell>
          <cell r="D690">
            <v>27004.346671277664</v>
          </cell>
        </row>
        <row r="691">
          <cell r="A691" t="str">
            <v>5.6.5.3.3</v>
          </cell>
          <cell r="B691" t="str">
            <v>Suministro, prefabricación e instalación de pernos de anclaje para instalación mecánica</v>
          </cell>
          <cell r="C691" t="str">
            <v>KG</v>
          </cell>
          <cell r="D691">
            <v>27004.346671277664</v>
          </cell>
        </row>
        <row r="692">
          <cell r="A692" t="str">
            <v>5.6.5.3.4</v>
          </cell>
          <cell r="B692" t="str">
            <v>Suministro e instalación de malla electrosoldada</v>
          </cell>
          <cell r="C692" t="str">
            <v>KG</v>
          </cell>
          <cell r="D692">
            <v>8801.1071929122445</v>
          </cell>
        </row>
        <row r="693">
          <cell r="A693" t="str">
            <v>5.6.5.3.5</v>
          </cell>
          <cell r="B693" t="str">
            <v>Acero de refuerzo (Incluye reemplazo, suministro e instalación)</v>
          </cell>
          <cell r="C693" t="str">
            <v>KG</v>
          </cell>
          <cell r="D693">
            <v>16812.632401506009</v>
          </cell>
        </row>
        <row r="694">
          <cell r="A694" t="str">
            <v>5.6.5.3.6</v>
          </cell>
          <cell r="B694" t="str">
            <v>Desmantelamiento de estructuras metálicas (Incluye retiro, transporte y disposición)</v>
          </cell>
          <cell r="C694" t="str">
            <v>KG</v>
          </cell>
          <cell r="D694">
            <v>7864.7508098805583</v>
          </cell>
        </row>
        <row r="695">
          <cell r="A695" t="str">
            <v>5.6.5.3.7</v>
          </cell>
          <cell r="B695" t="str">
            <v>Retiro y reinstalación de estructura metálica</v>
          </cell>
          <cell r="C695" t="str">
            <v>KG</v>
          </cell>
          <cell r="D695">
            <v>14031.418247787178</v>
          </cell>
        </row>
        <row r="696">
          <cell r="A696" t="str">
            <v>5.6.5.3.8</v>
          </cell>
          <cell r="B696" t="str">
            <v>Estructura metálica (Incluye suministro e instalación)</v>
          </cell>
          <cell r="C696" t="str">
            <v>KG</v>
          </cell>
          <cell r="D696">
            <v>19602.417323032907</v>
          </cell>
        </row>
        <row r="697">
          <cell r="A697" t="str">
            <v>5.6.5.3.9</v>
          </cell>
          <cell r="B697" t="str">
            <v>Estructura metálica galvanizada en caliente (Suministro e instalación)</v>
          </cell>
          <cell r="C697" t="str">
            <v>KG</v>
          </cell>
          <cell r="D697">
            <v>19602.417323032907</v>
          </cell>
        </row>
        <row r="698">
          <cell r="A698" t="str">
            <v>5.6.5.3.10</v>
          </cell>
          <cell r="B698" t="str">
            <v>Peldaños de escalera metálicos (suministro e instalación)</v>
          </cell>
          <cell r="C698" t="str">
            <v>UN</v>
          </cell>
          <cell r="D698">
            <v>175887.15426526777</v>
          </cell>
        </row>
        <row r="699">
          <cell r="A699" t="str">
            <v>5.6.5.3.11</v>
          </cell>
          <cell r="B699" t="str">
            <v>Reparación de recubrimiento galvanizado</v>
          </cell>
          <cell r="C699" t="str">
            <v>M2</v>
          </cell>
          <cell r="D699">
            <v>139484.96069244097</v>
          </cell>
        </row>
        <row r="700">
          <cell r="A700" t="str">
            <v>5.6.5.3.12</v>
          </cell>
          <cell r="B700" t="str">
            <v>Recubrimiento epóxico para estructuras metálicas</v>
          </cell>
          <cell r="C700" t="str">
            <v>M2</v>
          </cell>
          <cell r="D700">
            <v>146519.4183709147</v>
          </cell>
        </row>
        <row r="701">
          <cell r="A701" t="str">
            <v>5.6.5.3.13</v>
          </cell>
          <cell r="B701" t="str">
            <v>Limpieza y pintura de estructuras metálicas</v>
          </cell>
          <cell r="C701" t="str">
            <v>M2</v>
          </cell>
          <cell r="D701">
            <v>100699.0223229946</v>
          </cell>
        </row>
        <row r="702">
          <cell r="A702" t="str">
            <v>5.6.5.4</v>
          </cell>
          <cell r="B702" t="str">
            <v>Alcantarillado</v>
          </cell>
        </row>
        <row r="703">
          <cell r="A703" t="str">
            <v>5.6.5.4.1</v>
          </cell>
          <cell r="B703" t="str">
            <v>Reemplazo y/o instalación de rejillas en fibra de vidrio (Incluye retiro, suministro e instalación)</v>
          </cell>
          <cell r="C703" t="str">
            <v>M2</v>
          </cell>
          <cell r="D703">
            <v>962710.4226955265</v>
          </cell>
        </row>
        <row r="704">
          <cell r="A704" t="str">
            <v>5.6.5.4.2</v>
          </cell>
          <cell r="B704" t="str">
            <v>Demolición manual de concretos y retiro de material en espacios confinados y/o atmósfera peligrosa</v>
          </cell>
          <cell r="C704" t="str">
            <v>M3</v>
          </cell>
          <cell r="D704">
            <v>498991.17313183198</v>
          </cell>
        </row>
        <row r="705">
          <cell r="A705" t="str">
            <v>5.6.5.4.3</v>
          </cell>
          <cell r="B705" t="str">
            <v>Demolición mecánica de concretos y retiro de material en espacios confinados y/o atmósfera peligrosa</v>
          </cell>
          <cell r="C705" t="str">
            <v>M3</v>
          </cell>
          <cell r="D705">
            <v>427188.49447374663</v>
          </cell>
        </row>
        <row r="706">
          <cell r="A706" t="str">
            <v>5.6.5.4.4</v>
          </cell>
          <cell r="B706" t="str">
            <v>Mortero de reparación estructural en espacios confinados y/o atmósfera peligrosa</v>
          </cell>
          <cell r="C706" t="str">
            <v>M2</v>
          </cell>
          <cell r="D706">
            <v>675066.88428887725</v>
          </cell>
        </row>
        <row r="707">
          <cell r="A707" t="str">
            <v>5.6.5.4.5</v>
          </cell>
          <cell r="B707" t="str">
            <v>Instalación cintas de PVC para juntas</v>
          </cell>
          <cell r="C707" t="str">
            <v>ML</v>
          </cell>
          <cell r="D707">
            <v>170140.4544499566</v>
          </cell>
        </row>
        <row r="708">
          <cell r="A708" t="str">
            <v>5.6.5.4.6</v>
          </cell>
          <cell r="B708" t="str">
            <v>Limpieza y retiro de sedimentos en tuberías de drenaje en sistemas cerrados</v>
          </cell>
          <cell r="C708" t="str">
            <v>ML</v>
          </cell>
          <cell r="D708">
            <v>85969.086498849676</v>
          </cell>
        </row>
        <row r="709">
          <cell r="A709" t="str">
            <v>5.6.5.4.7</v>
          </cell>
          <cell r="B709" t="str">
            <v>Reemplazo y/o instalación de tuberías de drenaje en PVC  (Incluye retiro, suministro e instalación)</v>
          </cell>
          <cell r="C709" t="str">
            <v>ML</v>
          </cell>
          <cell r="D709">
            <v>174566.18467684893</v>
          </cell>
        </row>
        <row r="710">
          <cell r="A710" t="str">
            <v>5.6.5.4.8</v>
          </cell>
          <cell r="B710" t="str">
            <v>Reemplazo y/o instalación de tuberías de drenaje en Acero Carbón  (Incluye retiro, suministro e instalación)</v>
          </cell>
          <cell r="C710" t="str">
            <v>ML</v>
          </cell>
          <cell r="D710">
            <v>354031.63450198609</v>
          </cell>
        </row>
        <row r="711">
          <cell r="A711" t="str">
            <v>5.6.5.4.9</v>
          </cell>
          <cell r="B711" t="str">
            <v>Reemplazo y/o instalación de tuberías de drenaje en HDPE (Incluye retiro, suministro e instalación)</v>
          </cell>
          <cell r="C711" t="str">
            <v>ML</v>
          </cell>
          <cell r="D711">
            <v>220203.38056287155</v>
          </cell>
        </row>
        <row r="712">
          <cell r="A712" t="str">
            <v>5.6.5.5</v>
          </cell>
          <cell r="B712" t="str">
            <v>Recubrimientos especiales</v>
          </cell>
        </row>
        <row r="713">
          <cell r="A713" t="str">
            <v>5.6.5.5.1</v>
          </cell>
          <cell r="B713" t="str">
            <v>Recubrimiento epóxico de resistencia química para concreto (Tipo Sikaguard 63N)</v>
          </cell>
          <cell r="C713" t="str">
            <v>M2</v>
          </cell>
          <cell r="D713">
            <v>135059.23046554864</v>
          </cell>
        </row>
        <row r="714">
          <cell r="A714" t="str">
            <v>5.6.5.5.2</v>
          </cell>
          <cell r="B714" t="str">
            <v>Recubrimiento epóxico de resistencia química para concreto (Tipo Sikaguard 63N) en espacios confinados y/o atmósfera peligrosa</v>
          </cell>
          <cell r="C714" t="str">
            <v>M2</v>
          </cell>
          <cell r="D714">
            <v>141151.97503111066</v>
          </cell>
        </row>
        <row r="715">
          <cell r="A715" t="str">
            <v>5.6.5.5.3</v>
          </cell>
          <cell r="B715" t="str">
            <v>Recubrimiento con producto reforzado en cuarzo (tipo ARC-988) e=6 mm</v>
          </cell>
          <cell r="C715" t="str">
            <v>M2</v>
          </cell>
          <cell r="D715">
            <v>313771.52406955161</v>
          </cell>
        </row>
        <row r="716">
          <cell r="A716" t="str">
            <v>5.6.5.5.4</v>
          </cell>
          <cell r="B716" t="str">
            <v>Recubrimiento con producto reforzado en cuarzo (tipo ARC-988) e=6 mm en espacios confinados y/o atmósfera peligrosa</v>
          </cell>
          <cell r="C716" t="str">
            <v>M2</v>
          </cell>
          <cell r="D716">
            <v>313771.52406955161</v>
          </cell>
        </row>
        <row r="717">
          <cell r="A717" t="str">
            <v>5.6.5.5.5</v>
          </cell>
          <cell r="B717" t="str">
            <v>Recubrimiento Bitumastic 300M</v>
          </cell>
          <cell r="C717" t="str">
            <v>M2</v>
          </cell>
          <cell r="D717">
            <v>220949.03736217367</v>
          </cell>
        </row>
        <row r="718">
          <cell r="A718" t="str">
            <v>5.6.5.5.6</v>
          </cell>
          <cell r="B718" t="str">
            <v>Recubrimiento  Ceilcote Flakeline 2000 (Incluye prime 680 M)</v>
          </cell>
          <cell r="C718" t="str">
            <v>M2</v>
          </cell>
          <cell r="D718">
            <v>342355.03470946627</v>
          </cell>
        </row>
        <row r="719">
          <cell r="A719" t="str">
            <v>5.6.5.5.7</v>
          </cell>
          <cell r="B719" t="str">
            <v>Recubrimiento Ceilcote Flakeline 600HB</v>
          </cell>
          <cell r="C719" t="str">
            <v>M2</v>
          </cell>
          <cell r="D719">
            <v>342355.03470946627</v>
          </cell>
        </row>
        <row r="720">
          <cell r="A720" t="str">
            <v>5.6.5.5.8</v>
          </cell>
          <cell r="B720" t="str">
            <v>Recubrimiento Flakeline prime 680 M</v>
          </cell>
          <cell r="C720" t="str">
            <v>M2</v>
          </cell>
          <cell r="D720">
            <v>277363.97376684478</v>
          </cell>
        </row>
        <row r="721">
          <cell r="A721" t="str">
            <v>5.6.5.5.9</v>
          </cell>
          <cell r="B721" t="str">
            <v>Recubrimiento Chemline 784/32</v>
          </cell>
          <cell r="C721" t="str">
            <v>M2</v>
          </cell>
          <cell r="D721">
            <v>328248.62224335846</v>
          </cell>
        </row>
        <row r="722">
          <cell r="A722" t="str">
            <v>5.6.5.5.10</v>
          </cell>
          <cell r="B722" t="str">
            <v>Recubrimiento epóxico de resistencia química para concreto (Tipo Sikadur®-42 grout pak LE )</v>
          </cell>
          <cell r="C722" t="str">
            <v>KG</v>
          </cell>
          <cell r="D722">
            <v>25817.295329859924</v>
          </cell>
        </row>
        <row r="723">
          <cell r="A723" t="str">
            <v>5.6.5.5.11</v>
          </cell>
          <cell r="B723" t="str">
            <v xml:space="preserve">Suministro y aplicación de barrera de vapor para paredes sikaguard 720 epocem  o equivalente </v>
          </cell>
          <cell r="C723" t="str">
            <v>M2</v>
          </cell>
          <cell r="D723">
            <v>216840.42554417995</v>
          </cell>
        </row>
        <row r="724">
          <cell r="A724" t="str">
            <v>5.6.5.5.12</v>
          </cell>
          <cell r="B724" t="str">
            <v>Grout cementoso (Sikagrout® 212)</v>
          </cell>
          <cell r="C724" t="str">
            <v>KG</v>
          </cell>
          <cell r="D724">
            <v>13923.212304210288</v>
          </cell>
        </row>
        <row r="725">
          <cell r="A725" t="str">
            <v>5.6.5.5.13</v>
          </cell>
          <cell r="B725" t="str">
            <v>Puente de adherencia (sikadur 32 primer o equivalente)</v>
          </cell>
          <cell r="C725" t="str">
            <v>M2</v>
          </cell>
          <cell r="D725">
            <v>201280.19658862823</v>
          </cell>
        </row>
        <row r="726">
          <cell r="A726" t="str">
            <v>5.6.5.5.14</v>
          </cell>
          <cell r="B726" t="str">
            <v>Epóxico para anclajes (Sikadur® Anchor Fix-4 )</v>
          </cell>
          <cell r="C726" t="str">
            <v>KG</v>
          </cell>
          <cell r="D726">
            <v>15293.463807525537</v>
          </cell>
        </row>
        <row r="727">
          <cell r="A727" t="str">
            <v>5.6.5.5.15</v>
          </cell>
          <cell r="B727" t="str">
            <v>Epóxico para inyección estructural (Sikadur® Crack Weld ) O similar</v>
          </cell>
          <cell r="C727" t="str">
            <v>LT</v>
          </cell>
          <cell r="D727">
            <v>430448.60027874139</v>
          </cell>
        </row>
        <row r="728">
          <cell r="A728" t="str">
            <v>5.6.5.5.16</v>
          </cell>
          <cell r="B728" t="str">
            <v>Junta de piso para hidrocarburos (Sikadur® Crack Weld )</v>
          </cell>
          <cell r="C728" t="str">
            <v>ML</v>
          </cell>
          <cell r="D728">
            <v>183970.45965425414</v>
          </cell>
        </row>
        <row r="729">
          <cell r="A729" t="str">
            <v>5.6.5.5.17</v>
          </cell>
          <cell r="B729" t="str">
            <v>Prefabricación, desmontaje e instalación de tuberías, cárcamos, tambores, tanques y equipos en POLIESTER REFORZADO CON FIBRA DE VIDRIO - PRFV. Incluye accesorios tapas de Man-Holes y boquillas. Incluye suministro de materiales.</v>
          </cell>
          <cell r="C729" t="str">
            <v>M2</v>
          </cell>
          <cell r="D729">
            <v>1783782.4792868344</v>
          </cell>
        </row>
        <row r="730">
          <cell r="A730" t="str">
            <v>5.6.5.5.18</v>
          </cell>
          <cell r="B730" t="str">
            <v>Inspección, reparación y relainning de tuberías, cárcamos, tambores, tanques y equipos en POLIESTER REFORZADO CON FIBRA DE VIDRIO - PRFV. Incluye accesorios, tapas de Man-Holes y boquillas. Incluye suministro de materiales.</v>
          </cell>
          <cell r="C730" t="str">
            <v>M2</v>
          </cell>
          <cell r="D730">
            <v>1970517.0115591912</v>
          </cell>
        </row>
        <row r="731">
          <cell r="A731" t="str">
            <v>5.6.5.5.19</v>
          </cell>
          <cell r="B731" t="str">
            <v>Inspección, pintura externa de las tuberías, cárcamos, tambores y tanques de POLIESTER REFORZADO CON FIBRA DE VIDRIO - PRFV. Incluyendo accesorios, tapas de Man-Holes y boquillas. Incluye suministro de materiales.</v>
          </cell>
          <cell r="C731" t="str">
            <v>M2</v>
          </cell>
          <cell r="D731">
            <v>120043.24526580938</v>
          </cell>
        </row>
        <row r="732">
          <cell r="A732" t="str">
            <v>5.6.5.6</v>
          </cell>
          <cell r="B732" t="str">
            <v>Movimientos de tierra y geotécnica</v>
          </cell>
        </row>
        <row r="733">
          <cell r="A733" t="str">
            <v>5.6.5.6.1</v>
          </cell>
          <cell r="B733" t="str">
            <v>Excavaciones con profundidad menor a 1,5 m</v>
          </cell>
          <cell r="C733" t="str">
            <v>M3</v>
          </cell>
          <cell r="D733">
            <v>121430.63830474077</v>
          </cell>
        </row>
        <row r="734">
          <cell r="A734" t="str">
            <v>5.6.5.6.2</v>
          </cell>
          <cell r="B734" t="str">
            <v>Excavaciones con profundidad mayor a 1,5 m y menor a 3 m</v>
          </cell>
          <cell r="C734" t="str">
            <v>M3</v>
          </cell>
          <cell r="D734">
            <v>94115.60130042056</v>
          </cell>
        </row>
        <row r="735">
          <cell r="A735" t="str">
            <v>5.6.5.6.3</v>
          </cell>
          <cell r="B735" t="str">
            <v>Excavaciones con profundidad mayor a 3 m</v>
          </cell>
          <cell r="C735" t="str">
            <v>M3</v>
          </cell>
          <cell r="D735">
            <v>190701.72642151738</v>
          </cell>
        </row>
        <row r="736">
          <cell r="A736" t="str">
            <v>5.6.5.6.4</v>
          </cell>
          <cell r="B736" t="str">
            <v>Relleno con material seleccionado compactado</v>
          </cell>
          <cell r="C736" t="str">
            <v>M3</v>
          </cell>
          <cell r="D736">
            <v>124516.11471564611</v>
          </cell>
        </row>
        <row r="737">
          <cell r="A737" t="str">
            <v>5.6.5.6.5</v>
          </cell>
          <cell r="B737" t="str">
            <v>Relleno con material de sitio compactado</v>
          </cell>
          <cell r="C737" t="str">
            <v>M3</v>
          </cell>
          <cell r="D737">
            <v>99750.881134226802</v>
          </cell>
        </row>
        <row r="738">
          <cell r="A738" t="str">
            <v>5.6.5.6.6</v>
          </cell>
          <cell r="B738" t="str">
            <v>Relleno con suelo-cemento compactado</v>
          </cell>
          <cell r="C738" t="str">
            <v>M3</v>
          </cell>
          <cell r="D738">
            <v>213129.28308328547</v>
          </cell>
        </row>
        <row r="739">
          <cell r="A739" t="str">
            <v>5.6.5.6.7</v>
          </cell>
          <cell r="B739" t="str">
            <v>Relleno triturado (Tamaño máximo 1")</v>
          </cell>
          <cell r="C739" t="str">
            <v>M3</v>
          </cell>
          <cell r="D739">
            <v>81249.807474530942</v>
          </cell>
        </row>
        <row r="740">
          <cell r="A740" t="str">
            <v>5.6.5.6.8</v>
          </cell>
          <cell r="B740" t="str">
            <v>Relleno triturado (1" a 2")</v>
          </cell>
          <cell r="C740" t="str">
            <v>M3</v>
          </cell>
          <cell r="D740">
            <v>77086.557011760771</v>
          </cell>
        </row>
        <row r="741">
          <cell r="A741" t="str">
            <v>5.6.5.6.9</v>
          </cell>
          <cell r="B741" t="str">
            <v>Relleno en arena</v>
          </cell>
          <cell r="C741" t="str">
            <v>M3</v>
          </cell>
          <cell r="D741">
            <v>50677.878703143993</v>
          </cell>
        </row>
        <row r="742">
          <cell r="A742" t="str">
            <v>5.6.5.6.10</v>
          </cell>
          <cell r="B742" t="str">
            <v>Tablestacado metálico (entibado)</v>
          </cell>
          <cell r="C742" t="str">
            <v>KG</v>
          </cell>
          <cell r="D742">
            <v>17122.251388572549</v>
          </cell>
        </row>
        <row r="743">
          <cell r="A743" t="str">
            <v>5.6.5.6.11</v>
          </cell>
          <cell r="B743" t="str">
            <v>Tablestacado en madera (entibado)</v>
          </cell>
          <cell r="C743" t="str">
            <v>M2</v>
          </cell>
          <cell r="D743">
            <v>109875.10060750991</v>
          </cell>
        </row>
        <row r="744">
          <cell r="A744" t="str">
            <v>5.6.5.6.12</v>
          </cell>
          <cell r="B744" t="str">
            <v>Construcción filtro en geodrén planar</v>
          </cell>
          <cell r="C744" t="str">
            <v>ML</v>
          </cell>
          <cell r="D744">
            <v>283898.1128745224</v>
          </cell>
        </row>
        <row r="745">
          <cell r="A745" t="str">
            <v>5.6.5.6.13</v>
          </cell>
          <cell r="B745" t="str">
            <v>Construcción filtro francés</v>
          </cell>
          <cell r="C745" t="str">
            <v>M3</v>
          </cell>
          <cell r="D745">
            <v>396005.89849603467</v>
          </cell>
        </row>
        <row r="746">
          <cell r="A746" t="str">
            <v>5.6.5.6.14</v>
          </cell>
          <cell r="B746" t="str">
            <v>Imprimación de diques y estructuras de contención</v>
          </cell>
          <cell r="C746" t="str">
            <v>M2</v>
          </cell>
          <cell r="D746">
            <v>8058.66443153815</v>
          </cell>
        </row>
        <row r="747">
          <cell r="A747" t="str">
            <v>5.6.5.6.15</v>
          </cell>
          <cell r="B747" t="str">
            <v>Doble riego asfaltico con arena</v>
          </cell>
          <cell r="C747" t="str">
            <v>M2</v>
          </cell>
          <cell r="D747">
            <v>38361.68536294689</v>
          </cell>
        </row>
        <row r="748">
          <cell r="A748" t="str">
            <v>5.6.5.6.16</v>
          </cell>
          <cell r="B748" t="str">
            <v>Sondeo geotécnico</v>
          </cell>
          <cell r="C748" t="str">
            <v>ML</v>
          </cell>
          <cell r="D748">
            <v>160701.89640131913</v>
          </cell>
        </row>
        <row r="749">
          <cell r="A749" t="str">
            <v>5.6.5.6.17</v>
          </cell>
          <cell r="B749" t="str">
            <v>Desmonte, descapote, limpieza y retiro</v>
          </cell>
          <cell r="C749" t="str">
            <v>M2</v>
          </cell>
          <cell r="D749">
            <v>10595.611702726976</v>
          </cell>
        </row>
        <row r="750">
          <cell r="A750" t="str">
            <v>5.6.5.6.18</v>
          </cell>
          <cell r="B750" t="str">
            <v>Topografía (10 H)</v>
          </cell>
          <cell r="C750" t="str">
            <v>DÍA</v>
          </cell>
          <cell r="D750">
            <v>1339182.4700109928</v>
          </cell>
        </row>
        <row r="751">
          <cell r="A751" t="str">
            <v>5.6.5.7</v>
          </cell>
          <cell r="B751" t="str">
            <v>Vías y pavimentos</v>
          </cell>
        </row>
        <row r="752">
          <cell r="A752" t="str">
            <v>5.6.5.7.1</v>
          </cell>
          <cell r="B752" t="str">
            <v>Demolición de concreto asfáltico y retiro de material</v>
          </cell>
          <cell r="C752" t="str">
            <v>M3</v>
          </cell>
          <cell r="D752">
            <v>379442.88970693864</v>
          </cell>
        </row>
        <row r="753">
          <cell r="A753" t="str">
            <v>5.6.5.7.2</v>
          </cell>
          <cell r="B753" t="str">
            <v>Concreto asfáltico</v>
          </cell>
          <cell r="C753" t="str">
            <v>M3</v>
          </cell>
          <cell r="D753">
            <v>1087878.9871105619</v>
          </cell>
        </row>
        <row r="754">
          <cell r="A754" t="str">
            <v>5.6.5.7.3</v>
          </cell>
          <cell r="B754" t="str">
            <v>Demarcación vial</v>
          </cell>
          <cell r="C754" t="str">
            <v>ML</v>
          </cell>
          <cell r="D754">
            <v>9403.2036314291872</v>
          </cell>
        </row>
        <row r="755">
          <cell r="A755" t="str">
            <v>5.6.5.7.4</v>
          </cell>
          <cell r="B755" t="str">
            <v>Demarcación peatonal</v>
          </cell>
          <cell r="C755" t="str">
            <v>M2</v>
          </cell>
          <cell r="D755">
            <v>105781.48763318031</v>
          </cell>
        </row>
        <row r="756">
          <cell r="A756" t="str">
            <v>5.6.5.7.5</v>
          </cell>
          <cell r="B756" t="str">
            <v>Imprimación</v>
          </cell>
          <cell r="C756" t="str">
            <v>M2</v>
          </cell>
          <cell r="D756">
            <v>8058.66443153815</v>
          </cell>
        </row>
        <row r="757">
          <cell r="A757" t="str">
            <v>5.6.5.8</v>
          </cell>
          <cell r="B757" t="str">
            <v>Actividades complementarias</v>
          </cell>
        </row>
        <row r="758">
          <cell r="A758" t="str">
            <v>5.6.5.8.1</v>
          </cell>
          <cell r="B758" t="str">
            <v xml:space="preserve">Levante en bloque </v>
          </cell>
          <cell r="C758" t="str">
            <v>M2</v>
          </cell>
          <cell r="D758">
            <v>166297.53643401308</v>
          </cell>
        </row>
        <row r="759">
          <cell r="A759" t="str">
            <v>5.6.5.8.2</v>
          </cell>
          <cell r="B759" t="str">
            <v>Cerramiento en malla eslabonada</v>
          </cell>
          <cell r="C759" t="str">
            <v>M2</v>
          </cell>
          <cell r="D759">
            <v>514596.39861837612</v>
          </cell>
        </row>
        <row r="760">
          <cell r="A760" t="str">
            <v>5.6.6</v>
          </cell>
          <cell r="B760" t="str">
            <v>Pinturas y recubrimientos</v>
          </cell>
        </row>
        <row r="761">
          <cell r="A761" t="str">
            <v>5.6.6.1</v>
          </cell>
          <cell r="B761" t="str">
            <v>Limpieza de superficies metálicas para lograr perfil de anclaje</v>
          </cell>
        </row>
        <row r="762">
          <cell r="A762" t="str">
            <v>5.6.6.1.1</v>
          </cell>
          <cell r="B762" t="str">
            <v>Limpieza Grado SSPC-SP1 - Limpieza con solventes</v>
          </cell>
          <cell r="C762" t="str">
            <v>M2</v>
          </cell>
          <cell r="D762">
            <v>27668.58117640312</v>
          </cell>
        </row>
        <row r="763">
          <cell r="A763" t="str">
            <v>5.6.6.1.2</v>
          </cell>
          <cell r="B763" t="str">
            <v xml:space="preserve">Limpieza Grado SSPC-SP2 - con herramienta Manual </v>
          </cell>
          <cell r="C763" t="str">
            <v>M2</v>
          </cell>
          <cell r="D763">
            <v>54759.7068717375</v>
          </cell>
        </row>
        <row r="764">
          <cell r="A764" t="str">
            <v>5.6.6.1.3</v>
          </cell>
          <cell r="B764" t="str">
            <v xml:space="preserve">Limpieza Grado SSPC-SP3 - Limpieza manual motriz </v>
          </cell>
          <cell r="C764" t="str">
            <v>M2</v>
          </cell>
          <cell r="D764">
            <v>59317.212653678907</v>
          </cell>
        </row>
        <row r="765">
          <cell r="A765" t="str">
            <v>5.6.6.1.4</v>
          </cell>
          <cell r="B765" t="str">
            <v xml:space="preserve">Limpieza Grado SSPC-SP5 - Abrasivo a Metal Blanco </v>
          </cell>
          <cell r="C765" t="str">
            <v>M2</v>
          </cell>
          <cell r="D765">
            <v>66093.475951934539</v>
          </cell>
        </row>
        <row r="766">
          <cell r="A766" t="str">
            <v>5.6.6.1.5</v>
          </cell>
          <cell r="B766" t="str">
            <v xml:space="preserve">Limpieza Grado SSPC-SP6 - Abrasivo Comercial </v>
          </cell>
          <cell r="C766" t="str">
            <v>M2</v>
          </cell>
          <cell r="D766">
            <v>62966.217047964863</v>
          </cell>
        </row>
        <row r="767">
          <cell r="A767" t="str">
            <v>5.6.6.1.6</v>
          </cell>
          <cell r="B767" t="str">
            <v xml:space="preserve">Limpieza Grado SSPC-SP7 - Abrasivo brush off o rápido </v>
          </cell>
          <cell r="C767" t="str">
            <v>M2</v>
          </cell>
          <cell r="D767">
            <v>26236.191606479362</v>
          </cell>
        </row>
        <row r="768">
          <cell r="A768" t="str">
            <v>5.6.6.1.7</v>
          </cell>
          <cell r="B768" t="str">
            <v xml:space="preserve">Limpieza Grado SSPC-SP10 - Abrasivo cercano a metal blanco </v>
          </cell>
          <cell r="C768" t="str">
            <v>M2</v>
          </cell>
          <cell r="D768">
            <v>65246.041284911575</v>
          </cell>
        </row>
        <row r="769">
          <cell r="A769" t="str">
            <v>5.6.6.1.8</v>
          </cell>
          <cell r="B769" t="str">
            <v xml:space="preserve">Limpieza Grado SSPC-SP11 -Limpieza mecánica a metal desnudo </v>
          </cell>
          <cell r="C769" t="str">
            <v>M2</v>
          </cell>
          <cell r="D769">
            <v>62203.418713046602</v>
          </cell>
        </row>
        <row r="770">
          <cell r="A770" t="str">
            <v>5.6.6.2</v>
          </cell>
          <cell r="B770" t="str">
            <v>Aplicación de esquema de pinturas</v>
          </cell>
        </row>
        <row r="771">
          <cell r="A771" t="str">
            <v>5.6.6.2.1</v>
          </cell>
          <cell r="B771" t="str">
            <v>Aplicación de pintura epóxica Primer 3 mils</v>
          </cell>
          <cell r="C771" t="str">
            <v>M2</v>
          </cell>
          <cell r="D771">
            <v>63585.455022097944</v>
          </cell>
        </row>
        <row r="772">
          <cell r="A772" t="str">
            <v>5.6.6.2.2</v>
          </cell>
          <cell r="B772" t="str">
            <v xml:space="preserve">Aplicación de pintura epóxica Primer 6 mils </v>
          </cell>
          <cell r="C772" t="str">
            <v>M2</v>
          </cell>
          <cell r="D772">
            <v>69283.944268488718</v>
          </cell>
        </row>
        <row r="773">
          <cell r="A773" t="str">
            <v>5.6.6.2.3</v>
          </cell>
          <cell r="B773" t="str">
            <v xml:space="preserve">Aplicación de pintura epóxica Primer 9 mils </v>
          </cell>
          <cell r="C773" t="str">
            <v>M2</v>
          </cell>
          <cell r="D773">
            <v>78034.698200528554</v>
          </cell>
        </row>
        <row r="774">
          <cell r="A774" t="str">
            <v>5.6.6.2.4</v>
          </cell>
          <cell r="B774" t="str">
            <v>Aplicación de pintura epoxizinc 3 mils</v>
          </cell>
          <cell r="C774" t="str">
            <v>M2</v>
          </cell>
          <cell r="D774">
            <v>72668.326206700498</v>
          </cell>
        </row>
        <row r="775">
          <cell r="A775" t="str">
            <v>5.6.6.2.5</v>
          </cell>
          <cell r="B775" t="str">
            <v>Aplicación de pintura epoxizinc 6 mils</v>
          </cell>
          <cell r="C775" t="str">
            <v>M2</v>
          </cell>
          <cell r="D775">
            <v>74314.984971826023</v>
          </cell>
        </row>
        <row r="776">
          <cell r="A776" t="str">
            <v>5.6.6.2.6</v>
          </cell>
          <cell r="B776" t="str">
            <v xml:space="preserve">Aplicación de pintura inorgánica de zinc 3 mils </v>
          </cell>
          <cell r="C776" t="str">
            <v>M2</v>
          </cell>
          <cell r="D776">
            <v>66230.608236863656</v>
          </cell>
        </row>
        <row r="777">
          <cell r="A777" t="str">
            <v>5.6.6.2.7</v>
          </cell>
          <cell r="B777" t="str">
            <v xml:space="preserve">Aplicación de pintura orgánica de zinc 3 mils </v>
          </cell>
          <cell r="C777" t="str">
            <v>M2</v>
          </cell>
          <cell r="D777">
            <v>69123.242372087407</v>
          </cell>
        </row>
        <row r="778">
          <cell r="A778" t="str">
            <v>5.6.6.2.8</v>
          </cell>
          <cell r="B778" t="str">
            <v>Aplicación de pintura poliuretano 3 mils</v>
          </cell>
          <cell r="C778" t="str">
            <v>M2</v>
          </cell>
          <cell r="D778">
            <v>61062.435248597234</v>
          </cell>
        </row>
        <row r="779">
          <cell r="A779" t="str">
            <v>5.6.6.2.9</v>
          </cell>
          <cell r="B779" t="str">
            <v xml:space="preserve">Aplicación de pintura silicona alta temperatura 3 mils  </v>
          </cell>
          <cell r="C779" t="str">
            <v>M2</v>
          </cell>
          <cell r="D779">
            <v>72149.794754312257</v>
          </cell>
        </row>
        <row r="780">
          <cell r="A780" t="str">
            <v>5.6.6.2.10</v>
          </cell>
          <cell r="B780" t="str">
            <v xml:space="preserve">Aplicación de pintura indicadora de temperatura 3 mils </v>
          </cell>
          <cell r="C780" t="str">
            <v>M2</v>
          </cell>
          <cell r="D780">
            <v>89982.348524978617</v>
          </cell>
        </row>
        <row r="781">
          <cell r="A781" t="str">
            <v>5.6.6.2.11</v>
          </cell>
          <cell r="B781" t="str">
            <v xml:space="preserve">Aplicación de pintura indicadora de HF 4 mils </v>
          </cell>
          <cell r="C781" t="str">
            <v>M2</v>
          </cell>
          <cell r="D781">
            <v>0</v>
          </cell>
        </row>
        <row r="782">
          <cell r="A782" t="str">
            <v>5.6.6.2.12</v>
          </cell>
          <cell r="B782" t="str">
            <v xml:space="preserve">Aplicación de pintura altos sólidos 4 mils </v>
          </cell>
          <cell r="C782" t="str">
            <v>M2</v>
          </cell>
          <cell r="D782">
            <v>74969.577363167395</v>
          </cell>
        </row>
        <row r="783">
          <cell r="A783" t="str">
            <v>5.6.6.2.13</v>
          </cell>
          <cell r="B783" t="str">
            <v>Aplicación de pintura altos solidos 3 mils</v>
          </cell>
          <cell r="C783" t="str">
            <v>M2</v>
          </cell>
          <cell r="D783">
            <v>74185.352108728955</v>
          </cell>
        </row>
        <row r="784">
          <cell r="A784" t="str">
            <v>5.6.6.2.14</v>
          </cell>
          <cell r="B784" t="str">
            <v>Aplicación de pintura silicato de zinc 3 mils</v>
          </cell>
          <cell r="C784" t="str">
            <v>M2</v>
          </cell>
          <cell r="D784">
            <v>67060.901368270483</v>
          </cell>
        </row>
        <row r="785">
          <cell r="A785" t="str">
            <v>5.6.6.2.15</v>
          </cell>
          <cell r="B785" t="str">
            <v xml:space="preserve">Aplicación de pintura polisiloxano 3 mils </v>
          </cell>
          <cell r="C785" t="str">
            <v>M2</v>
          </cell>
          <cell r="D785">
            <v>80585.57296940549</v>
          </cell>
        </row>
        <row r="786">
          <cell r="A786" t="str">
            <v>5.6.6.2.16</v>
          </cell>
          <cell r="B786" t="str">
            <v xml:space="preserve">Aplicación de pintura Novolac epoxi o Epoxi Novalac 6 mils </v>
          </cell>
          <cell r="C786" t="str">
            <v>M2</v>
          </cell>
          <cell r="D786">
            <v>82487.212076821103</v>
          </cell>
        </row>
        <row r="787">
          <cell r="A787" t="str">
            <v>5.6.6.2.17</v>
          </cell>
          <cell r="B787" t="str">
            <v>Aplicación de pintura Novolac epoxi o Epoxi Novalac 20 mils</v>
          </cell>
          <cell r="C787" t="str">
            <v>M2</v>
          </cell>
          <cell r="D787">
            <v>102842.7856209882</v>
          </cell>
        </row>
        <row r="788">
          <cell r="A788" t="str">
            <v>5.6.6.2.18</v>
          </cell>
          <cell r="B788" t="str">
            <v>Pintura identificación de equipos, manholes.</v>
          </cell>
          <cell r="C788" t="str">
            <v>UN</v>
          </cell>
          <cell r="D788">
            <v>58652.978148553455</v>
          </cell>
        </row>
        <row r="789">
          <cell r="A789" t="str">
            <v>5.6.7</v>
          </cell>
          <cell r="B789" t="str">
            <v>Servicios de limpieza y manejo de residuos</v>
          </cell>
        </row>
        <row r="790">
          <cell r="A790" t="str">
            <v>5.6.7.1</v>
          </cell>
          <cell r="B790" t="str">
            <v>Limpieza de superficies metálicas y de concreto con hielo seco</v>
          </cell>
        </row>
        <row r="791">
          <cell r="A791" t="str">
            <v>5.6.7.1.1</v>
          </cell>
          <cell r="B791" t="str">
            <v>Limpieza con hielo seco 0 mm - 2 mm de espesor (10 H)</v>
          </cell>
          <cell r="C791" t="str">
            <v>DÍA</v>
          </cell>
          <cell r="D791">
            <v>1595382.0040217838</v>
          </cell>
        </row>
        <row r="792">
          <cell r="A792" t="str">
            <v>5.6.7.1.2</v>
          </cell>
          <cell r="B792" t="str">
            <v>Limpieza con hielo seco mayor o igual a 3 mm de espesor (10 H)</v>
          </cell>
          <cell r="C792" t="str">
            <v>DÍA</v>
          </cell>
          <cell r="D792">
            <v>1754920.4186931574</v>
          </cell>
        </row>
        <row r="793">
          <cell r="A793" t="str">
            <v>5.6.7.1.3</v>
          </cell>
          <cell r="B793" t="str">
            <v>Limpieza con hielo seco 0 mm - 2 mm de espesor (M2)</v>
          </cell>
          <cell r="C793" t="str">
            <v>M2</v>
          </cell>
          <cell r="D793">
            <v>227911.71486025484</v>
          </cell>
        </row>
        <row r="794">
          <cell r="A794" t="str">
            <v>5.6.7.1.4</v>
          </cell>
          <cell r="B794" t="str">
            <v>Limpieza con hielo seco mayor o igual a 3 mm de espesor (M2)</v>
          </cell>
          <cell r="C794" t="str">
            <v>M2</v>
          </cell>
          <cell r="D794">
            <v>250702.45780788991</v>
          </cell>
        </row>
        <row r="795">
          <cell r="A795" t="str">
            <v>5.6.7.1.5</v>
          </cell>
          <cell r="B795" t="str">
            <v>Limpieza de superficies metálicas y de concreto con agua a presión</v>
          </cell>
          <cell r="C795" t="str">
            <v>M2</v>
          </cell>
          <cell r="D795">
            <v>53567.298800439712</v>
          </cell>
        </row>
        <row r="796">
          <cell r="A796" t="str">
            <v>5.6.7.1.6</v>
          </cell>
          <cell r="B796" t="str">
            <v>Limpieza de superficies metálicas y de concreto con agua a presión con desengrasante biodegradable</v>
          </cell>
          <cell r="C796" t="str">
            <v>M2</v>
          </cell>
          <cell r="D796">
            <v>205698.4273936885</v>
          </cell>
        </row>
        <row r="797">
          <cell r="A797" t="str">
            <v>5.6.7.2</v>
          </cell>
          <cell r="B797" t="str">
            <v>Manejo de residuos de hidrocarburos</v>
          </cell>
        </row>
        <row r="798">
          <cell r="A798" t="str">
            <v>5.6.7.2.1</v>
          </cell>
          <cell r="B798" t="str">
            <v>Remoción y manejo residuos sólidos contaminados</v>
          </cell>
          <cell r="C798" t="str">
            <v>M3</v>
          </cell>
          <cell r="D798">
            <v>539251.28356426652</v>
          </cell>
        </row>
        <row r="799">
          <cell r="A799" t="str">
            <v>5.6.7.2.2</v>
          </cell>
          <cell r="B799" t="str">
            <v>Remoción y manejo de lodos (aceitosos)</v>
          </cell>
          <cell r="C799" t="str">
            <v>M3</v>
          </cell>
          <cell r="D799">
            <v>529832.00974319712</v>
          </cell>
        </row>
        <row r="800">
          <cell r="A800" t="str">
            <v>5.6.7.2.3</v>
          </cell>
          <cell r="B800" t="str">
            <v>Remoción y manejo de azufre</v>
          </cell>
          <cell r="C800" t="str">
            <v>M3</v>
          </cell>
          <cell r="D800">
            <v>943684.38950758625</v>
          </cell>
        </row>
        <row r="801">
          <cell r="A801" t="str">
            <v>5.6.7.2.4</v>
          </cell>
          <cell r="B801" t="str">
            <v xml:space="preserve">Retiro de lodos no aceitosos </v>
          </cell>
          <cell r="C801" t="str">
            <v>M3</v>
          </cell>
          <cell r="D801">
            <v>431401.02685141319</v>
          </cell>
        </row>
        <row r="802">
          <cell r="A802" t="str">
            <v>5.6.8</v>
          </cell>
          <cell r="B802" t="str">
            <v>Mantenimiento transformadores de potencia</v>
          </cell>
        </row>
        <row r="803">
          <cell r="A803" t="str">
            <v>5.6.8.1</v>
          </cell>
          <cell r="B803" t="str">
            <v>Análisis de aceite aislante</v>
          </cell>
          <cell r="C803" t="str">
            <v>UN</v>
          </cell>
          <cell r="D803">
            <v>289263.41352237447</v>
          </cell>
        </row>
        <row r="804">
          <cell r="A804" t="str">
            <v>5.6.8.2</v>
          </cell>
          <cell r="B804" t="str">
            <v>Análisis de cromatografía de gases disueltos  (DGA)</v>
          </cell>
          <cell r="C804" t="str">
            <v>UN</v>
          </cell>
          <cell r="D804">
            <v>626737.39596514462</v>
          </cell>
        </row>
        <row r="805">
          <cell r="A805" t="str">
            <v>5.6.8.3</v>
          </cell>
          <cell r="B805" t="str">
            <v>Análisis de furanos</v>
          </cell>
          <cell r="C805" t="str">
            <v>UN</v>
          </cell>
          <cell r="D805">
            <v>408450.6533533528</v>
          </cell>
        </row>
        <row r="806">
          <cell r="A806" t="str">
            <v>5.6.8.4</v>
          </cell>
          <cell r="B806" t="str">
            <v>Pruebas eléctricas transformador ≤ 1 MVA</v>
          </cell>
          <cell r="C806" t="str">
            <v>UN</v>
          </cell>
          <cell r="D806">
            <v>6136516.701153229</v>
          </cell>
        </row>
        <row r="807">
          <cell r="A807" t="str">
            <v>5.6.8.5</v>
          </cell>
          <cell r="B807" t="str">
            <v>Pruebas eléctricas transformador 1&lt; MVA ≤5</v>
          </cell>
          <cell r="C807" t="str">
            <v>UN</v>
          </cell>
          <cell r="D807">
            <v>6260231.6531447209</v>
          </cell>
        </row>
        <row r="808">
          <cell r="A808" t="str">
            <v>5.6.8.6</v>
          </cell>
          <cell r="B808" t="str">
            <v>Pruebas eléctricas transformador 5&lt; MVA ≤ 10,</v>
          </cell>
          <cell r="C808" t="str">
            <v>UN</v>
          </cell>
          <cell r="D808">
            <v>6433432.5859328089</v>
          </cell>
        </row>
        <row r="809">
          <cell r="A809" t="str">
            <v>5.6.8.7</v>
          </cell>
          <cell r="B809" t="str">
            <v>Pruebas eléctricas transformador 10 &lt; MVA ≤ 20</v>
          </cell>
          <cell r="C809" t="str">
            <v>UN</v>
          </cell>
          <cell r="D809">
            <v>6977140.668757272</v>
          </cell>
        </row>
        <row r="810">
          <cell r="A810" t="str">
            <v>5.6.8.8</v>
          </cell>
          <cell r="B810" t="str">
            <v>Pruebas eléctricas transformador &gt; 20 MVA</v>
          </cell>
          <cell r="C810" t="str">
            <v>UN</v>
          </cell>
          <cell r="D810">
            <v>7410143.0007274933</v>
          </cell>
        </row>
        <row r="811">
          <cell r="A811" t="str">
            <v>5.7</v>
          </cell>
          <cell r="B811" t="str">
            <v>CERTIFICACIÓN DE COMPETENCIA PERSONAL DIRECTO</v>
          </cell>
        </row>
        <row r="812">
          <cell r="A812" t="str">
            <v>5.7.1</v>
          </cell>
          <cell r="B812" t="str">
            <v>Certificación de competencias del personal directo</v>
          </cell>
          <cell r="C812" t="str">
            <v>UN</v>
          </cell>
          <cell r="D812">
            <v>2999768.7328246241</v>
          </cell>
        </row>
      </sheetData>
      <sheetData sheetId="3" refreshError="1"/>
      <sheetData sheetId="4" refreshError="1"/>
      <sheetData sheetId="5" refreshError="1">
        <row r="11">
          <cell r="B11">
            <v>1</v>
          </cell>
          <cell r="D11" t="str">
            <v>Limpieza exterior de aero enfriadores con método robotizado con planta en servicio y en parada de planta.</v>
          </cell>
          <cell r="I11" t="str">
            <v>DIA</v>
          </cell>
          <cell r="J11">
            <v>17984399.502654098</v>
          </cell>
        </row>
        <row r="12">
          <cell r="B12">
            <v>2</v>
          </cell>
          <cell r="D12" t="str">
            <v>Limpieza de haces de tubos de intercambiadores con Nitrolance TM.</v>
          </cell>
        </row>
        <row r="13">
          <cell r="B13">
            <v>3</v>
          </cell>
          <cell r="D13" t="str">
            <v>Limpieza y destaponamiento de tuberías y de intercambiadores de calor mediante ultrasonido en corriente de agua.</v>
          </cell>
          <cell r="I13" t="str">
            <v>DIA</v>
          </cell>
          <cell r="J13">
            <v>37761366.781987429</v>
          </cell>
        </row>
        <row r="14">
          <cell r="B14">
            <v>4</v>
          </cell>
          <cell r="D14" t="str">
            <v>Limpieza y destaponamiento externo de tuberías con studs de convecciones de hornos por el método de hidrojet con sistema robótico.</v>
          </cell>
          <cell r="I14" t="str">
            <v>DIA</v>
          </cell>
          <cell r="J14">
            <v>17984399.502654098</v>
          </cell>
        </row>
        <row r="15">
          <cell r="B15">
            <v>5</v>
          </cell>
          <cell r="D15" t="str">
            <v>Detección de fugas en líneas y equipos usando Helio y espectrómetro de masa.</v>
          </cell>
          <cell r="I15" t="str">
            <v>DIA</v>
          </cell>
          <cell r="J15">
            <v>4352410.2223765589</v>
          </cell>
        </row>
        <row r="16">
          <cell r="B16">
            <v>6</v>
          </cell>
          <cell r="D16" t="str">
            <v>Sistemas de elevación de carga dentro de equipos.</v>
          </cell>
          <cell r="I16" t="str">
            <v>DIA</v>
          </cell>
          <cell r="J16">
            <v>2298000.6567499903</v>
          </cell>
        </row>
        <row r="17">
          <cell r="B17">
            <v>7</v>
          </cell>
          <cell r="D17" t="str">
            <v xml:space="preserve">Sistemas de limpieza de torres de forma intrusiva </v>
          </cell>
          <cell r="I17" t="str">
            <v>UND</v>
          </cell>
          <cell r="J17">
            <v>28087335.320000004</v>
          </cell>
        </row>
        <row r="18">
          <cell r="B18">
            <v>8</v>
          </cell>
          <cell r="D18" t="str">
            <v>Ultrasonic Thickness Gauge onto drone.</v>
          </cell>
          <cell r="I18" t="str">
            <v>DIA</v>
          </cell>
          <cell r="J18">
            <v>12842547.510174207</v>
          </cell>
        </row>
        <row r="19">
          <cell r="B19">
            <v>9</v>
          </cell>
          <cell r="D19" t="str">
            <v>Recuperación de espesores de tubería con cintas que se aplican sobre tuberías o equipos.</v>
          </cell>
          <cell r="I19" t="str">
            <v>UNIDAD</v>
          </cell>
          <cell r="J19">
            <v>290400</v>
          </cell>
        </row>
        <row r="29">
          <cell r="B29">
            <v>1</v>
          </cell>
          <cell r="D29" t="str">
            <v>Habitats for Hot Work</v>
          </cell>
          <cell r="I29" t="str">
            <v>DIA</v>
          </cell>
          <cell r="J29">
            <v>8662904.5741396211</v>
          </cell>
        </row>
        <row r="30">
          <cell r="B30">
            <v>2</v>
          </cell>
          <cell r="D30" t="str">
            <v xml:space="preserve">Hot Bolt Clamp </v>
          </cell>
          <cell r="I30" t="str">
            <v>DIA</v>
          </cell>
          <cell r="J30">
            <v>10882944.600440163</v>
          </cell>
        </row>
        <row r="31">
          <cell r="B31">
            <v>3</v>
          </cell>
          <cell r="D31" t="str">
            <v>I-Bolt</v>
          </cell>
          <cell r="I31" t="str">
            <v>Licencia/ AÑO</v>
          </cell>
          <cell r="J31">
            <v>314809200</v>
          </cell>
        </row>
      </sheetData>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E72"/>
  <sheetViews>
    <sheetView topLeftCell="A19" zoomScale="90" zoomScaleNormal="90" workbookViewId="0">
      <selection activeCell="C27" sqref="C27"/>
    </sheetView>
  </sheetViews>
  <sheetFormatPr baseColWidth="10" defaultColWidth="11.44140625" defaultRowHeight="14.4" x14ac:dyDescent="0.3"/>
  <cols>
    <col min="1" max="1" width="17.77734375" style="79" customWidth="1"/>
    <col min="2" max="2" width="7.21875" style="79" customWidth="1"/>
    <col min="3" max="3" width="63" style="79" customWidth="1"/>
    <col min="4" max="4" width="28.44140625" style="79" customWidth="1"/>
    <col min="5" max="5" width="4.5546875" style="80" customWidth="1"/>
    <col min="6" max="16384" width="11.44140625" style="79"/>
  </cols>
  <sheetData>
    <row r="1" spans="1:5" ht="27.75" customHeight="1" x14ac:dyDescent="0.3">
      <c r="A1" s="143" t="s">
        <v>0</v>
      </c>
      <c r="B1" s="144"/>
      <c r="C1" s="144"/>
      <c r="D1" s="145"/>
    </row>
    <row r="2" spans="1:5" ht="15.6" x14ac:dyDescent="0.3">
      <c r="A2" s="146" t="s">
        <v>1</v>
      </c>
      <c r="B2" s="147"/>
      <c r="C2" s="147"/>
      <c r="D2" s="148"/>
      <c r="E2" s="81"/>
    </row>
    <row r="3" spans="1:5" ht="6.75" customHeight="1" x14ac:dyDescent="0.3">
      <c r="A3" s="82"/>
      <c r="B3" s="83"/>
      <c r="C3" s="83"/>
      <c r="D3" s="84"/>
      <c r="E3" s="85"/>
    </row>
    <row r="4" spans="1:5" x14ac:dyDescent="0.3">
      <c r="A4" s="86" t="s">
        <v>2</v>
      </c>
      <c r="B4" s="87"/>
      <c r="C4" s="87"/>
      <c r="D4" s="88"/>
      <c r="E4" s="85"/>
    </row>
    <row r="5" spans="1:5" x14ac:dyDescent="0.3">
      <c r="A5" s="82"/>
      <c r="B5" s="83" t="str">
        <f>+[1]Presupuesto!A4</f>
        <v>5.1.1</v>
      </c>
      <c r="C5" s="83" t="str">
        <f>+[1]Presupuesto!B4</f>
        <v>Mano de obra directa nacional (TIN - Tarifa integral por nivel)</v>
      </c>
      <c r="D5" s="89">
        <f>CONSOLIDADO!F3</f>
        <v>0</v>
      </c>
      <c r="E5" s="90"/>
    </row>
    <row r="6" spans="1:5" x14ac:dyDescent="0.3">
      <c r="A6" s="82"/>
      <c r="B6" s="83" t="str">
        <f>+[1]Presupuesto!A45</f>
        <v>5.1.2</v>
      </c>
      <c r="C6" s="83" t="str">
        <f>+[1]Presupuesto!B45</f>
        <v>Mano de obra directa extranjera</v>
      </c>
      <c r="D6" s="89">
        <f>CONSOLIDADO!F44</f>
        <v>0</v>
      </c>
      <c r="E6" s="90"/>
    </row>
    <row r="7" spans="1:5" ht="6.75" customHeight="1" x14ac:dyDescent="0.3">
      <c r="A7" s="82"/>
      <c r="B7" s="83"/>
      <c r="C7" s="83"/>
      <c r="D7" s="84"/>
      <c r="E7" s="85"/>
    </row>
    <row r="8" spans="1:5" x14ac:dyDescent="0.3">
      <c r="A8" s="86" t="s">
        <v>3</v>
      </c>
      <c r="B8" s="87"/>
      <c r="C8" s="87"/>
      <c r="D8" s="88"/>
      <c r="E8" s="85"/>
    </row>
    <row r="9" spans="1:5" ht="28.8" x14ac:dyDescent="0.3">
      <c r="A9" s="82"/>
      <c r="B9" s="83" t="s">
        <v>4</v>
      </c>
      <c r="C9" s="91" t="s">
        <v>5</v>
      </c>
      <c r="D9" s="89">
        <f>CONSOLIDADO!F55</f>
        <v>0</v>
      </c>
      <c r="E9" s="90"/>
    </row>
    <row r="10" spans="1:5" ht="28.8" x14ac:dyDescent="0.3">
      <c r="A10" s="82"/>
      <c r="B10" s="83" t="s">
        <v>6</v>
      </c>
      <c r="C10" s="91" t="s">
        <v>7</v>
      </c>
      <c r="D10" s="89">
        <f>CONSOLIDADO!F66</f>
        <v>0</v>
      </c>
      <c r="E10" s="90"/>
    </row>
    <row r="11" spans="1:5" ht="27.75" customHeight="1" x14ac:dyDescent="0.3">
      <c r="A11" s="82"/>
      <c r="B11" s="83" t="s">
        <v>8</v>
      </c>
      <c r="C11" s="91" t="s">
        <v>9</v>
      </c>
      <c r="D11" s="89">
        <f>CONSOLIDADO!F77</f>
        <v>0</v>
      </c>
      <c r="E11" s="85"/>
    </row>
    <row r="12" spans="1:5" ht="28.8" x14ac:dyDescent="0.3">
      <c r="A12" s="82"/>
      <c r="B12" s="83" t="s">
        <v>10</v>
      </c>
      <c r="C12" s="91" t="s">
        <v>11</v>
      </c>
      <c r="D12" s="89">
        <f>CONSOLIDADO!F88</f>
        <v>0</v>
      </c>
      <c r="E12" s="96"/>
    </row>
    <row r="13" spans="1:5" ht="6.75" customHeight="1" x14ac:dyDescent="0.3">
      <c r="A13" s="82"/>
      <c r="B13" s="83"/>
      <c r="C13" s="83"/>
      <c r="D13" s="84"/>
      <c r="E13" s="85"/>
    </row>
    <row r="14" spans="1:5" x14ac:dyDescent="0.3">
      <c r="A14" s="92"/>
      <c r="B14" s="93"/>
      <c r="C14" s="94" t="s">
        <v>12</v>
      </c>
      <c r="D14" s="95">
        <f>D5+D6+D9+D10+D11+D12</f>
        <v>0</v>
      </c>
      <c r="E14" s="85"/>
    </row>
    <row r="15" spans="1:5" x14ac:dyDescent="0.3">
      <c r="A15" s="82"/>
      <c r="B15" s="83"/>
      <c r="C15" s="83"/>
      <c r="D15" s="84"/>
      <c r="E15" s="85"/>
    </row>
    <row r="16" spans="1:5" x14ac:dyDescent="0.3">
      <c r="A16" s="86" t="s">
        <v>13</v>
      </c>
      <c r="B16" s="87"/>
      <c r="C16" s="87"/>
      <c r="D16" s="88"/>
      <c r="E16" s="96"/>
    </row>
    <row r="17" spans="1:5" ht="19.5" customHeight="1" x14ac:dyDescent="0.3">
      <c r="A17" s="82"/>
      <c r="B17" s="119" t="s">
        <v>14</v>
      </c>
      <c r="C17" s="118">
        <v>0.3</v>
      </c>
      <c r="D17" s="84"/>
      <c r="E17" s="85"/>
    </row>
    <row r="18" spans="1:5" x14ac:dyDescent="0.3">
      <c r="A18" s="92"/>
      <c r="B18" s="93"/>
      <c r="C18" s="94" t="s">
        <v>15</v>
      </c>
      <c r="D18" s="95">
        <f>+D14*C17</f>
        <v>0</v>
      </c>
      <c r="E18" s="85"/>
    </row>
    <row r="19" spans="1:5" x14ac:dyDescent="0.3">
      <c r="A19" s="82"/>
      <c r="B19" s="83"/>
      <c r="C19" s="83"/>
      <c r="D19" s="84"/>
      <c r="E19" s="98"/>
    </row>
    <row r="20" spans="1:5" x14ac:dyDescent="0.3">
      <c r="A20" s="86" t="s">
        <v>16</v>
      </c>
      <c r="B20" s="87"/>
      <c r="C20" s="87"/>
      <c r="D20" s="88"/>
      <c r="E20" s="98"/>
    </row>
    <row r="21" spans="1:5" ht="23.25" customHeight="1" x14ac:dyDescent="0.3">
      <c r="A21" s="82"/>
      <c r="B21" s="83" t="s">
        <v>17</v>
      </c>
      <c r="C21" s="83" t="s">
        <v>18</v>
      </c>
      <c r="D21" s="97">
        <f>CONSOLIDADO!F100</f>
        <v>0</v>
      </c>
      <c r="E21" s="85"/>
    </row>
    <row r="22" spans="1:5" ht="20.25" customHeight="1" x14ac:dyDescent="0.3">
      <c r="A22" s="82"/>
      <c r="B22" s="83" t="s">
        <v>19</v>
      </c>
      <c r="C22" s="83" t="s">
        <v>20</v>
      </c>
      <c r="D22" s="97">
        <f>CONSOLIDADO!F128</f>
        <v>0</v>
      </c>
      <c r="E22" s="96"/>
    </row>
    <row r="23" spans="1:5" ht="15" customHeight="1" x14ac:dyDescent="0.3">
      <c r="A23" s="82"/>
      <c r="B23" s="83"/>
      <c r="C23" s="83"/>
      <c r="D23" s="84"/>
      <c r="E23" s="85"/>
    </row>
    <row r="24" spans="1:5" x14ac:dyDescent="0.3">
      <c r="A24" s="92"/>
      <c r="B24" s="93"/>
      <c r="C24" s="94" t="s">
        <v>16</v>
      </c>
      <c r="D24" s="95">
        <f>+D21+D22</f>
        <v>0</v>
      </c>
      <c r="E24" s="85"/>
    </row>
    <row r="25" spans="1:5" x14ac:dyDescent="0.3">
      <c r="A25" s="82"/>
      <c r="B25" s="83"/>
      <c r="C25" s="83"/>
      <c r="D25" s="84"/>
      <c r="E25" s="98"/>
    </row>
    <row r="26" spans="1:5" x14ac:dyDescent="0.3">
      <c r="A26" s="86" t="s">
        <v>21</v>
      </c>
      <c r="B26" s="87"/>
      <c r="C26" s="87"/>
      <c r="D26" s="88"/>
      <c r="E26" s="98"/>
    </row>
    <row r="27" spans="1:5" x14ac:dyDescent="0.3">
      <c r="A27" s="82"/>
      <c r="B27" s="83" t="s">
        <v>22</v>
      </c>
      <c r="C27" s="83" t="s">
        <v>23</v>
      </c>
      <c r="D27" s="97">
        <f>CONSOLIDADO!F141</f>
        <v>0</v>
      </c>
      <c r="E27" s="98"/>
    </row>
    <row r="28" spans="1:5" x14ac:dyDescent="0.3">
      <c r="A28" s="82"/>
      <c r="B28" s="83" t="s">
        <v>24</v>
      </c>
      <c r="C28" s="83" t="s">
        <v>25</v>
      </c>
      <c r="D28" s="97">
        <f>CONSOLIDADO!F296</f>
        <v>0</v>
      </c>
      <c r="E28" s="98"/>
    </row>
    <row r="29" spans="1:5" x14ac:dyDescent="0.3">
      <c r="A29" s="82"/>
      <c r="B29" s="83" t="s">
        <v>26</v>
      </c>
      <c r="C29" s="91" t="s">
        <v>27</v>
      </c>
      <c r="D29" s="97">
        <f>CONSOLIDADO!F309</f>
        <v>0</v>
      </c>
      <c r="E29" s="98"/>
    </row>
    <row r="30" spans="1:5" x14ac:dyDescent="0.3">
      <c r="A30" s="82"/>
      <c r="B30" s="83" t="s">
        <v>28</v>
      </c>
      <c r="C30" s="83" t="s">
        <v>29</v>
      </c>
      <c r="D30" s="97">
        <f>CONSOLIDADO!F327</f>
        <v>0</v>
      </c>
      <c r="E30" s="98"/>
    </row>
    <row r="31" spans="1:5" x14ac:dyDescent="0.3">
      <c r="A31" s="82"/>
      <c r="B31" s="83" t="s">
        <v>30</v>
      </c>
      <c r="C31" s="83" t="s">
        <v>31</v>
      </c>
      <c r="D31" s="97">
        <f>CONSOLIDADO!F339</f>
        <v>0</v>
      </c>
      <c r="E31" s="98"/>
    </row>
    <row r="32" spans="1:5" x14ac:dyDescent="0.3">
      <c r="A32" s="82"/>
      <c r="B32" s="83" t="s">
        <v>32</v>
      </c>
      <c r="C32" s="83" t="s">
        <v>33</v>
      </c>
      <c r="D32" s="97">
        <f>CONSOLIDADO!F367</f>
        <v>0</v>
      </c>
      <c r="E32" s="98"/>
    </row>
    <row r="33" spans="1:5" x14ac:dyDescent="0.3">
      <c r="A33" s="82"/>
      <c r="B33" s="83" t="s">
        <v>34</v>
      </c>
      <c r="C33" s="83" t="s">
        <v>35</v>
      </c>
      <c r="D33" s="97">
        <f>CONSOLIDADO!F375</f>
        <v>0</v>
      </c>
      <c r="E33" s="98"/>
    </row>
    <row r="34" spans="1:5" x14ac:dyDescent="0.3">
      <c r="A34" s="82"/>
      <c r="B34" s="83" t="s">
        <v>36</v>
      </c>
      <c r="C34" s="83" t="s">
        <v>37</v>
      </c>
      <c r="D34" s="97">
        <f>CONSOLIDADO!F390</f>
        <v>0</v>
      </c>
      <c r="E34" s="98"/>
    </row>
    <row r="35" spans="1:5" ht="21" customHeight="1" x14ac:dyDescent="0.3">
      <c r="A35" s="82"/>
      <c r="B35" s="83" t="s">
        <v>38</v>
      </c>
      <c r="C35" s="83" t="s">
        <v>39</v>
      </c>
      <c r="D35" s="97">
        <f>CONSOLIDADO!F405</f>
        <v>0</v>
      </c>
      <c r="E35" s="85"/>
    </row>
    <row r="36" spans="1:5" x14ac:dyDescent="0.3">
      <c r="A36" s="82"/>
      <c r="B36" s="83" t="s">
        <v>40</v>
      </c>
      <c r="C36" s="83" t="s">
        <v>41</v>
      </c>
      <c r="D36" s="97">
        <f>CONSOLIDADO!F416</f>
        <v>0</v>
      </c>
      <c r="E36" s="96"/>
    </row>
    <row r="37" spans="1:5" ht="6.75" customHeight="1" x14ac:dyDescent="0.3">
      <c r="A37" s="82"/>
      <c r="B37" s="83"/>
      <c r="C37" s="83"/>
      <c r="D37" s="84"/>
      <c r="E37" s="85"/>
    </row>
    <row r="38" spans="1:5" x14ac:dyDescent="0.3">
      <c r="A38" s="92"/>
      <c r="B38" s="93"/>
      <c r="C38" s="94" t="s">
        <v>21</v>
      </c>
      <c r="D38" s="95">
        <f>SUM(D27:D36)</f>
        <v>0</v>
      </c>
      <c r="E38" s="85"/>
    </row>
    <row r="39" spans="1:5" x14ac:dyDescent="0.3">
      <c r="A39" s="82"/>
      <c r="B39" s="83"/>
      <c r="C39" s="83"/>
      <c r="D39" s="84"/>
      <c r="E39" s="98"/>
    </row>
    <row r="40" spans="1:5" x14ac:dyDescent="0.3">
      <c r="A40" s="86" t="s">
        <v>42</v>
      </c>
      <c r="B40" s="87"/>
      <c r="C40" s="87"/>
      <c r="D40" s="88"/>
      <c r="E40" s="98"/>
    </row>
    <row r="41" spans="1:5" x14ac:dyDescent="0.3">
      <c r="A41" s="82"/>
      <c r="B41" s="83" t="s">
        <v>43</v>
      </c>
      <c r="C41" s="91" t="s">
        <v>44</v>
      </c>
      <c r="D41" s="97">
        <f>CONSOLIDADO!F420</f>
        <v>0</v>
      </c>
      <c r="E41" s="98"/>
    </row>
    <row r="42" spans="1:5" x14ac:dyDescent="0.3">
      <c r="A42" s="82"/>
      <c r="B42" s="83" t="s">
        <v>45</v>
      </c>
      <c r="C42" s="91" t="s">
        <v>46</v>
      </c>
      <c r="D42" s="97">
        <f>CONSOLIDADO!F427</f>
        <v>0</v>
      </c>
      <c r="E42" s="98"/>
    </row>
    <row r="43" spans="1:5" x14ac:dyDescent="0.3">
      <c r="A43" s="82"/>
      <c r="B43" s="83" t="s">
        <v>47</v>
      </c>
      <c r="C43" s="91" t="s">
        <v>48</v>
      </c>
      <c r="D43" s="97">
        <f>CONSOLIDADO!F579</f>
        <v>0</v>
      </c>
      <c r="E43" s="98"/>
    </row>
    <row r="44" spans="1:5" x14ac:dyDescent="0.3">
      <c r="A44" s="82"/>
      <c r="B44" s="83" t="s">
        <v>49</v>
      </c>
      <c r="C44" s="91" t="s">
        <v>50</v>
      </c>
      <c r="D44" s="97">
        <f>CONSOLIDADO!F661</f>
        <v>0</v>
      </c>
      <c r="E44" s="98"/>
    </row>
    <row r="45" spans="1:5" x14ac:dyDescent="0.3">
      <c r="A45" s="82"/>
      <c r="B45" s="83" t="s">
        <v>51</v>
      </c>
      <c r="C45" s="91" t="s">
        <v>52</v>
      </c>
      <c r="D45" s="97">
        <f>CONSOLIDADO!F673</f>
        <v>0</v>
      </c>
      <c r="E45" s="98"/>
    </row>
    <row r="46" spans="1:5" x14ac:dyDescent="0.3">
      <c r="A46" s="82"/>
      <c r="B46" s="83" t="s">
        <v>53</v>
      </c>
      <c r="C46" s="91" t="s">
        <v>54</v>
      </c>
      <c r="D46" s="97">
        <f>CONSOLIDADO!F764</f>
        <v>0</v>
      </c>
      <c r="E46" s="98"/>
    </row>
    <row r="47" spans="1:5" ht="16.5" customHeight="1" x14ac:dyDescent="0.3">
      <c r="A47" s="82"/>
      <c r="B47" s="83" t="s">
        <v>55</v>
      </c>
      <c r="C47" s="91" t="s">
        <v>56</v>
      </c>
      <c r="D47" s="97">
        <f>CONSOLIDADO!F793</f>
        <v>0</v>
      </c>
      <c r="E47" s="85"/>
    </row>
    <row r="48" spans="1:5" x14ac:dyDescent="0.3">
      <c r="A48" s="82"/>
      <c r="B48" s="83" t="s">
        <v>57</v>
      </c>
      <c r="C48" s="91" t="s">
        <v>58</v>
      </c>
      <c r="D48" s="97">
        <f>CONSOLIDADO!F806</f>
        <v>0</v>
      </c>
      <c r="E48" s="96"/>
    </row>
    <row r="49" spans="1:5" ht="7.5" customHeight="1" x14ac:dyDescent="0.3">
      <c r="A49" s="82"/>
      <c r="B49" s="83"/>
      <c r="C49" s="83"/>
      <c r="D49" s="84"/>
      <c r="E49" s="85"/>
    </row>
    <row r="50" spans="1:5" x14ac:dyDescent="0.3">
      <c r="A50" s="92"/>
      <c r="B50" s="93"/>
      <c r="C50" s="94" t="s">
        <v>42</v>
      </c>
      <c r="D50" s="95">
        <f>SUM(D41:D48)</f>
        <v>0</v>
      </c>
      <c r="E50" s="85"/>
    </row>
    <row r="51" spans="1:5" x14ac:dyDescent="0.3">
      <c r="A51" s="82"/>
      <c r="B51" s="83"/>
      <c r="C51" s="83"/>
      <c r="D51" s="84"/>
      <c r="E51" s="85"/>
    </row>
    <row r="52" spans="1:5" x14ac:dyDescent="0.3">
      <c r="A52" s="86" t="s">
        <v>59</v>
      </c>
      <c r="B52" s="87"/>
      <c r="C52" s="87"/>
      <c r="D52" s="88"/>
      <c r="E52" s="85"/>
    </row>
    <row r="53" spans="1:5" ht="21" customHeight="1" x14ac:dyDescent="0.3">
      <c r="A53" s="99"/>
      <c r="B53" s="85" t="s">
        <v>60</v>
      </c>
      <c r="C53" s="85" t="s">
        <v>61</v>
      </c>
      <c r="D53" s="97">
        <f>CONSOLIDADO!F818</f>
        <v>0</v>
      </c>
      <c r="E53" s="96"/>
    </row>
    <row r="54" spans="1:5" ht="20.25" customHeight="1" x14ac:dyDescent="0.3">
      <c r="A54" s="99"/>
      <c r="B54" s="85" t="s">
        <v>62</v>
      </c>
      <c r="C54" s="85" t="s">
        <v>63</v>
      </c>
      <c r="D54" s="97">
        <f>CONSOLIDADO!F827</f>
        <v>0</v>
      </c>
      <c r="E54" s="85"/>
    </row>
    <row r="55" spans="1:5" x14ac:dyDescent="0.3">
      <c r="A55" s="92"/>
      <c r="B55" s="93"/>
      <c r="C55" s="94" t="s">
        <v>59</v>
      </c>
      <c r="D55" s="95">
        <f>SUM(D53:D54)</f>
        <v>0</v>
      </c>
      <c r="E55" s="85"/>
    </row>
    <row r="56" spans="1:5" x14ac:dyDescent="0.3">
      <c r="A56" s="82"/>
      <c r="B56" s="83"/>
      <c r="C56" s="83"/>
      <c r="D56" s="84"/>
      <c r="E56" s="98"/>
    </row>
    <row r="57" spans="1:5" x14ac:dyDescent="0.3">
      <c r="A57" s="86" t="s">
        <v>64</v>
      </c>
      <c r="B57" s="87"/>
      <c r="C57" s="87"/>
      <c r="D57" s="88"/>
      <c r="E57" s="98"/>
    </row>
    <row r="58" spans="1:5" x14ac:dyDescent="0.3">
      <c r="A58" s="82"/>
      <c r="B58" s="83"/>
      <c r="C58" s="100" t="s">
        <v>12</v>
      </c>
      <c r="D58" s="97">
        <f>+D14</f>
        <v>0</v>
      </c>
      <c r="E58" s="98"/>
    </row>
    <row r="59" spans="1:5" x14ac:dyDescent="0.3">
      <c r="A59" s="82"/>
      <c r="B59" s="83"/>
      <c r="C59" s="100" t="s">
        <v>65</v>
      </c>
      <c r="D59" s="97">
        <f>+D18</f>
        <v>0</v>
      </c>
      <c r="E59" s="98"/>
    </row>
    <row r="60" spans="1:5" x14ac:dyDescent="0.3">
      <c r="A60" s="82"/>
      <c r="B60" s="83"/>
      <c r="C60" s="100" t="s">
        <v>16</v>
      </c>
      <c r="D60" s="97">
        <f>+D24</f>
        <v>0</v>
      </c>
      <c r="E60" s="98"/>
    </row>
    <row r="61" spans="1:5" x14ac:dyDescent="0.3">
      <c r="A61" s="82"/>
      <c r="B61" s="83"/>
      <c r="C61" s="100" t="s">
        <v>21</v>
      </c>
      <c r="D61" s="97">
        <f>+D38</f>
        <v>0</v>
      </c>
      <c r="E61" s="98"/>
    </row>
    <row r="62" spans="1:5" ht="14.25" customHeight="1" x14ac:dyDescent="0.3">
      <c r="A62" s="82"/>
      <c r="B62" s="83"/>
      <c r="C62" s="100" t="s">
        <v>42</v>
      </c>
      <c r="D62" s="97">
        <f>+D50</f>
        <v>0</v>
      </c>
      <c r="E62" s="85"/>
    </row>
    <row r="63" spans="1:5" x14ac:dyDescent="0.3">
      <c r="A63" s="82"/>
      <c r="B63" s="83"/>
      <c r="C63" s="100" t="s">
        <v>66</v>
      </c>
      <c r="D63" s="97">
        <f>+D55</f>
        <v>0</v>
      </c>
      <c r="E63" s="96"/>
    </row>
    <row r="64" spans="1:5" ht="6.75" customHeight="1" x14ac:dyDescent="0.3">
      <c r="A64" s="82"/>
      <c r="B64" s="83"/>
      <c r="C64" s="83"/>
      <c r="D64" s="84"/>
      <c r="E64" s="85"/>
    </row>
    <row r="65" spans="1:5" x14ac:dyDescent="0.3">
      <c r="A65" s="92"/>
      <c r="B65" s="93"/>
      <c r="C65" s="94" t="s">
        <v>67</v>
      </c>
      <c r="D65" s="95">
        <f>SUM(D58:D63)</f>
        <v>0</v>
      </c>
      <c r="E65" s="105"/>
    </row>
    <row r="66" spans="1:5" x14ac:dyDescent="0.3">
      <c r="A66" s="82"/>
      <c r="B66" s="83"/>
      <c r="C66" s="83"/>
      <c r="D66" s="84"/>
      <c r="E66" s="96"/>
    </row>
    <row r="67" spans="1:5" x14ac:dyDescent="0.3">
      <c r="A67" s="101"/>
      <c r="B67" s="102"/>
      <c r="C67" s="103" t="s">
        <v>68</v>
      </c>
      <c r="D67" s="104">
        <v>0.11</v>
      </c>
      <c r="E67" s="105"/>
    </row>
    <row r="68" spans="1:5" ht="19.5" customHeight="1" x14ac:dyDescent="0.3">
      <c r="A68" s="101"/>
      <c r="B68" s="102"/>
      <c r="C68" s="106" t="s">
        <v>69</v>
      </c>
      <c r="D68" s="107">
        <f>+ROUND($D$65*D67,0)</f>
        <v>0</v>
      </c>
      <c r="E68" s="96"/>
    </row>
    <row r="69" spans="1:5" ht="14.25" customHeight="1" x14ac:dyDescent="0.3">
      <c r="A69" s="108"/>
      <c r="B69" s="109"/>
      <c r="C69" s="110" t="s">
        <v>70</v>
      </c>
      <c r="D69" s="111">
        <v>0.05</v>
      </c>
      <c r="E69" s="85"/>
    </row>
    <row r="70" spans="1:5" ht="18" customHeight="1" x14ac:dyDescent="0.3">
      <c r="A70" s="108"/>
      <c r="B70" s="109"/>
      <c r="C70" s="112" t="s">
        <v>71</v>
      </c>
      <c r="D70" s="113">
        <f>+ROUND($D$65*D69,0)</f>
        <v>0</v>
      </c>
      <c r="E70" s="96"/>
    </row>
    <row r="71" spans="1:5" x14ac:dyDescent="0.3">
      <c r="A71" s="82"/>
      <c r="B71" s="83"/>
      <c r="C71" s="83"/>
      <c r="D71" s="84"/>
    </row>
    <row r="72" spans="1:5" ht="15" thickBot="1" x14ac:dyDescent="0.35">
      <c r="A72" s="114"/>
      <c r="B72" s="115"/>
      <c r="C72" s="116" t="s">
        <v>72</v>
      </c>
      <c r="D72" s="117">
        <f>+$D$65+$D$68+$D$70</f>
        <v>0</v>
      </c>
    </row>
  </sheetData>
  <sheetProtection algorithmName="SHA-512" hashValue="zjRZBkRP0zce/kX+UNg+YG7L2zdPnRFSm4CXalLPqxQ61SVPn+jsTzdLZMJ5MUBwi/7F+d/xYP972HriJOVqjQ==" saltValue="TijAOJu/1gMNQ+d3KCYKog==" spinCount="100000" sheet="1" objects="1" scenarios="1"/>
  <mergeCells count="2">
    <mergeCell ref="A1:D1"/>
    <mergeCell ref="A2:D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I829"/>
  <sheetViews>
    <sheetView zoomScale="80" zoomScaleNormal="80" workbookViewId="0">
      <selection activeCell="E1" sqref="E1:E1048576"/>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bdH8PODVLuxsLK4lECArrwegCqBV8WUUrb+axt8YxXLeKw5oHpfE2r4pDBui0N+JPJkv3UPrwySaZmikNbWHig==" saltValue="SuuEbEKlMTOcR+zsMBptqA==" spinCount="100000" sheet="1" objects="1" scenarios="1"/>
  <protectedRanges>
    <protectedRange sqref="E1:E1048576" name="Rango1"/>
  </protectedRange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I829"/>
  <sheetViews>
    <sheetView zoomScale="80" zoomScaleNormal="80" workbookViewId="0">
      <selection activeCell="E1" sqref="E1:E1048576"/>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bgGpKIRriEl9fZJ6ozQKiWsDaUaeFlqOaaxii+8ji/GHmQ0ypkZDpHc0W6dbFVRJvKfVcFWMDD8wbrv0ZZf8iw==" saltValue="u/VfhOHWTKovknpvV9tG7Q==" spinCount="100000" sheet="1" objects="1" scenarios="1"/>
  <protectedRanges>
    <protectedRange sqref="E1:E1048576" name="Rango1"/>
  </protectedRange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I829"/>
  <sheetViews>
    <sheetView zoomScale="80" zoomScaleNormal="80" workbookViewId="0">
      <selection activeCell="E1" sqref="E1:E1048576"/>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MBC5fcqoCrO+Vbc1jeEdvhCAhyvR52O/It9vT97xkVA/g5RuMpHVDr0c0T+cZsW2jTlJ+cwzE0tmGkkSqA/vbg==" saltValue="ddWnGyJXewmg/55+yFhRWg==" spinCount="100000" sheet="1" objects="1" scenarios="1"/>
  <protectedRanges>
    <protectedRange sqref="E1:E1048576" name="Rango1"/>
  </protectedRange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I829"/>
  <sheetViews>
    <sheetView zoomScale="80" zoomScaleNormal="80" workbookViewId="0">
      <selection activeCell="E1" sqref="E1:E1048576"/>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gPCL3TLtjbguSVDZF3r1qcbfxu4W/6AV3dh0bQrxVVxnTdj2edBneUETtRD6pOzDN1G5JQv+Kva68XJCfQw1FA==" saltValue="O2IQ71X0TrrEfvJIQsHfzA==" spinCount="100000" sheet="1" objects="1" scenarios="1"/>
  <protectedRanges>
    <protectedRange sqref="E1:E1048576" name="Rango1"/>
  </protectedRanges>
  <autoFilter ref="A1:G715" xr:uid="{00000000-0009-0000-0000-00000C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I829"/>
  <sheetViews>
    <sheetView zoomScale="80" zoomScaleNormal="80" workbookViewId="0">
      <selection activeCell="E1" sqref="E1:E1048576"/>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UVpIy6Q0xOZdWgnfIRTc2r72Fvun6bdjkAdRqDAQ+aj+9t6c939nlx0rDwgfPx4Oxx2ulfVbIP/RctO6KdRJKA==" saltValue="tmJMcV1ywUAi6pUrlN3URQ==" spinCount="100000" sheet="1" objects="1" scenarios="1"/>
  <protectedRanges>
    <protectedRange sqref="E1:E1048576" name="Rango1"/>
  </protectedRange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I829"/>
  <sheetViews>
    <sheetView zoomScale="80" zoomScaleNormal="80" workbookViewId="0">
      <selection activeCell="D18" sqref="D18"/>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094LzWEXjYR+zl4vw+0kjGc24ekbWyJ8a/gfraq99Od/ZmvseeOwqMP3xi9JGNXGVrMN/ZKSHInhjBpiEY6Aeg==" saltValue="lX/A4Ipdvieg4zmPyBsdmg==" spinCount="100000" sheet="1" objects="1" scenarios="1"/>
  <protectedRanges>
    <protectedRange sqref="E1:E1048576" name="Rango1"/>
  </protectedRanges>
  <autoFilter ref="A1:G715" xr:uid="{00000000-0009-0000-0000-00000E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H15"/>
  <sheetViews>
    <sheetView zoomScale="85" zoomScaleNormal="85" workbookViewId="0">
      <selection activeCell="G30" sqref="G30"/>
    </sheetView>
  </sheetViews>
  <sheetFormatPr baseColWidth="10" defaultColWidth="11.44140625" defaultRowHeight="14.4" x14ac:dyDescent="0.3"/>
  <cols>
    <col min="1" max="1" width="66.77734375" bestFit="1" customWidth="1"/>
    <col min="2" max="2" width="9.44140625" hidden="1" customWidth="1"/>
    <col min="3" max="3" width="12.77734375" hidden="1" customWidth="1"/>
    <col min="4" max="4" width="40.21875" bestFit="1" customWidth="1"/>
    <col min="5" max="5" width="6.5546875" customWidth="1"/>
    <col min="6" max="6" width="19" customWidth="1"/>
    <col min="7" max="7" width="110.21875" customWidth="1"/>
    <col min="8" max="8" width="50.5546875" customWidth="1"/>
  </cols>
  <sheetData>
    <row r="1" spans="1:8" ht="19.8" x14ac:dyDescent="0.3">
      <c r="A1" s="50" t="s">
        <v>1250</v>
      </c>
      <c r="B1" s="51" t="s">
        <v>1251</v>
      </c>
      <c r="C1" s="52" t="s">
        <v>1252</v>
      </c>
      <c r="D1" s="53" t="s">
        <v>1253</v>
      </c>
      <c r="F1" s="73" t="s">
        <v>1254</v>
      </c>
      <c r="G1" s="74" t="s">
        <v>1250</v>
      </c>
      <c r="H1" s="74" t="s">
        <v>1253</v>
      </c>
    </row>
    <row r="2" spans="1:8" ht="19.8" x14ac:dyDescent="0.3">
      <c r="A2" s="54" t="s">
        <v>1255</v>
      </c>
      <c r="B2" s="55">
        <v>6</v>
      </c>
      <c r="C2" s="56">
        <v>4.5</v>
      </c>
      <c r="D2" s="57">
        <f>'ACT 1'!G11</f>
        <v>0</v>
      </c>
      <c r="F2" s="75" t="s">
        <v>80</v>
      </c>
      <c r="G2" s="76" t="s">
        <v>1256</v>
      </c>
      <c r="H2" s="77">
        <f>CONSOLIDADO!G1</f>
        <v>0</v>
      </c>
    </row>
    <row r="3" spans="1:8" ht="30" customHeight="1" x14ac:dyDescent="0.3">
      <c r="A3" s="54" t="s">
        <v>1257</v>
      </c>
      <c r="B3" s="55">
        <v>5</v>
      </c>
      <c r="C3" s="56">
        <v>4.5</v>
      </c>
      <c r="D3" s="57">
        <f>'ACT 2'!G11</f>
        <v>0</v>
      </c>
      <c r="F3" s="75" t="s">
        <v>151</v>
      </c>
      <c r="G3" s="76" t="s">
        <v>1258</v>
      </c>
      <c r="H3" s="77">
        <f>CONSOLIDADO!G2</f>
        <v>0</v>
      </c>
    </row>
    <row r="4" spans="1:8" ht="19.8" x14ac:dyDescent="0.3">
      <c r="A4" s="54" t="s">
        <v>1259</v>
      </c>
      <c r="B4" s="55">
        <v>4</v>
      </c>
      <c r="C4" s="56">
        <v>4.5</v>
      </c>
      <c r="D4" s="57">
        <f>'ACT 3'!G11</f>
        <v>0</v>
      </c>
      <c r="F4" s="75" t="s">
        <v>1260</v>
      </c>
      <c r="G4" s="76" t="s">
        <v>1261</v>
      </c>
      <c r="H4" s="77">
        <f>CONSOLIDADO!G3</f>
        <v>0</v>
      </c>
    </row>
    <row r="5" spans="1:8" ht="26.25" customHeight="1" x14ac:dyDescent="0.3">
      <c r="A5" s="54" t="s">
        <v>1262</v>
      </c>
      <c r="B5" s="55">
        <v>3</v>
      </c>
      <c r="C5" s="56">
        <v>4.5</v>
      </c>
      <c r="D5" s="57">
        <f>'ACT 4'!G11</f>
        <v>0</v>
      </c>
      <c r="F5" s="75" t="s">
        <v>204</v>
      </c>
      <c r="G5" s="76" t="s">
        <v>205</v>
      </c>
      <c r="H5" s="77">
        <f>CONSOLIDADO!G4</f>
        <v>0</v>
      </c>
    </row>
    <row r="6" spans="1:8" ht="27" customHeight="1" x14ac:dyDescent="0.3">
      <c r="A6" s="54" t="s">
        <v>1263</v>
      </c>
      <c r="B6" s="55">
        <v>8</v>
      </c>
      <c r="C6" s="56">
        <v>4.5</v>
      </c>
      <c r="D6" s="57">
        <f>'ACT 5'!G11</f>
        <v>0</v>
      </c>
      <c r="F6" s="75" t="s">
        <v>247</v>
      </c>
      <c r="G6" s="76" t="s">
        <v>1264</v>
      </c>
      <c r="H6" s="77">
        <f>CONSOLIDADO!G5</f>
        <v>0</v>
      </c>
    </row>
    <row r="7" spans="1:8" ht="27" customHeight="1" x14ac:dyDescent="0.3">
      <c r="A7" s="54" t="s">
        <v>1265</v>
      </c>
      <c r="B7" s="55">
        <v>4</v>
      </c>
      <c r="C7" s="56">
        <v>4.5</v>
      </c>
      <c r="D7" s="57">
        <f>'ACT 6'!G11</f>
        <v>0</v>
      </c>
      <c r="F7" s="75" t="s">
        <v>702</v>
      </c>
      <c r="G7" s="76" t="s">
        <v>703</v>
      </c>
      <c r="H7" s="77">
        <f>CONSOLIDADO!G6</f>
        <v>0</v>
      </c>
    </row>
    <row r="8" spans="1:8" ht="21.75" customHeight="1" x14ac:dyDescent="0.3">
      <c r="A8" s="54" t="s">
        <v>1266</v>
      </c>
      <c r="B8" s="55">
        <v>10</v>
      </c>
      <c r="C8" s="56">
        <v>4.5</v>
      </c>
      <c r="D8" s="57">
        <f>'ACT 7'!G11</f>
        <v>0</v>
      </c>
      <c r="F8" s="75" t="s">
        <v>1242</v>
      </c>
      <c r="G8" s="76" t="s">
        <v>1243</v>
      </c>
      <c r="H8" s="77">
        <f>CONSOLIDADO!G7</f>
        <v>0</v>
      </c>
    </row>
    <row r="9" spans="1:8" ht="24" customHeight="1" thickBot="1" x14ac:dyDescent="0.35">
      <c r="A9" s="54" t="s">
        <v>1267</v>
      </c>
      <c r="B9" s="55">
        <v>4</v>
      </c>
      <c r="C9" s="56">
        <v>1</v>
      </c>
      <c r="D9" s="57">
        <f>'ACT 8'!G11</f>
        <v>0</v>
      </c>
      <c r="F9" s="149" t="s">
        <v>1268</v>
      </c>
      <c r="G9" s="149"/>
      <c r="H9" s="78">
        <f>SUM(H2:H8)</f>
        <v>0</v>
      </c>
    </row>
    <row r="10" spans="1:8" ht="20.399999999999999" thickBot="1" x14ac:dyDescent="0.35">
      <c r="A10" s="54" t="s">
        <v>1269</v>
      </c>
      <c r="B10" s="58"/>
      <c r="C10" s="58"/>
      <c r="D10" s="57">
        <f>'ACT 9'!G11</f>
        <v>0</v>
      </c>
      <c r="F10" s="150" t="s">
        <v>98</v>
      </c>
      <c r="G10" s="150"/>
      <c r="H10" s="77">
        <f>H9*0.11</f>
        <v>0</v>
      </c>
    </row>
    <row r="11" spans="1:8" ht="19.8" x14ac:dyDescent="0.3">
      <c r="A11" s="54" t="s">
        <v>1270</v>
      </c>
      <c r="D11" s="57">
        <f>'ACT 10'!G11</f>
        <v>0</v>
      </c>
      <c r="F11" s="150" t="s">
        <v>100</v>
      </c>
      <c r="G11" s="150"/>
      <c r="H11" s="77">
        <f>H9*0.05</f>
        <v>0</v>
      </c>
    </row>
    <row r="12" spans="1:8" ht="19.8" x14ac:dyDescent="0.3">
      <c r="A12" s="54" t="s">
        <v>1271</v>
      </c>
      <c r="D12" s="57">
        <f>'ACT 11'!G11</f>
        <v>0</v>
      </c>
      <c r="F12" s="149" t="s">
        <v>1272</v>
      </c>
      <c r="G12" s="149"/>
      <c r="H12" s="78">
        <f>SUM(H9:H11)</f>
        <v>0</v>
      </c>
    </row>
    <row r="13" spans="1:8" ht="19.8" x14ac:dyDescent="0.3">
      <c r="A13" s="54" t="s">
        <v>1273</v>
      </c>
      <c r="D13" s="57">
        <f>'ACT 12'!G11</f>
        <v>0</v>
      </c>
      <c r="F13" s="149" t="s">
        <v>1274</v>
      </c>
      <c r="G13" s="149"/>
      <c r="H13" s="78">
        <f>H12*0.19</f>
        <v>0</v>
      </c>
    </row>
    <row r="14" spans="1:8" ht="20.399999999999999" thickBot="1" x14ac:dyDescent="0.35">
      <c r="A14" s="54" t="s">
        <v>1275</v>
      </c>
      <c r="D14" s="57">
        <f>Transversal!G11</f>
        <v>0</v>
      </c>
      <c r="F14" s="149" t="s">
        <v>1276</v>
      </c>
      <c r="G14" s="149"/>
      <c r="H14" s="78">
        <f>H12+H13</f>
        <v>0</v>
      </c>
    </row>
    <row r="15" spans="1:8" ht="20.399999999999999" thickBot="1" x14ac:dyDescent="0.35">
      <c r="A15" s="58" t="s">
        <v>1277</v>
      </c>
      <c r="B15" s="58"/>
      <c r="C15" s="58"/>
      <c r="D15" s="59">
        <f>SUM(D2:D14)</f>
        <v>0</v>
      </c>
    </row>
  </sheetData>
  <sheetProtection algorithmName="SHA-512" hashValue="/mlwh6PriquTqdTwMyBSRzekfbTq6rqhxt/wYrF+xjcpjgRcmBvoUon8Qyo/YPBg7hnaOwf4FB9VsU31GXeEEg==" saltValue="4voUhKpymL8IIsxsvYDLgw==" spinCount="100000" sheet="1" objects="1" scenarios="1"/>
  <protectedRanges>
    <protectedRange sqref="A1:A1048576" name="Rango1"/>
  </protectedRanges>
  <mergeCells count="6">
    <mergeCell ref="F14:G14"/>
    <mergeCell ref="F9:G9"/>
    <mergeCell ref="F10:G10"/>
    <mergeCell ref="F11:G11"/>
    <mergeCell ref="F12:G12"/>
    <mergeCell ref="F13:G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I829"/>
  <sheetViews>
    <sheetView tabSelected="1" topLeftCell="A147" zoomScaleNormal="100" workbookViewId="0">
      <selection activeCell="B161" sqref="B161"/>
    </sheetView>
  </sheetViews>
  <sheetFormatPr baseColWidth="10" defaultColWidth="11.44140625" defaultRowHeight="14.4" x14ac:dyDescent="0.3"/>
  <cols>
    <col min="2" max="2" width="81.5546875" customWidth="1"/>
    <col min="3" max="3" width="11.21875" bestFit="1" customWidth="1"/>
    <col min="4" max="4" width="21.5546875" customWidth="1"/>
    <col min="5" max="5" width="11.44140625" style="136"/>
    <col min="6" max="6" width="22.21875" bestFit="1" customWidth="1"/>
    <col min="7" max="7" width="29.77734375" customWidth="1"/>
    <col min="8" max="8" width="29" customWidth="1"/>
  </cols>
  <sheetData>
    <row r="1" spans="1:9" x14ac:dyDescent="0.3">
      <c r="A1" s="1" t="s">
        <v>73</v>
      </c>
      <c r="B1" s="2" t="s">
        <v>74</v>
      </c>
      <c r="C1" s="2" t="s">
        <v>75</v>
      </c>
      <c r="D1" s="2" t="s">
        <v>76</v>
      </c>
      <c r="E1" s="2" t="s">
        <v>77</v>
      </c>
      <c r="F1" s="2" t="s">
        <v>78</v>
      </c>
      <c r="G1" s="137">
        <f>F2</f>
        <v>0</v>
      </c>
      <c r="H1" s="138" t="s">
        <v>79</v>
      </c>
    </row>
    <row r="2" spans="1:9" x14ac:dyDescent="0.3">
      <c r="A2" s="3" t="s">
        <v>80</v>
      </c>
      <c r="B2" s="4" t="s">
        <v>81</v>
      </c>
      <c r="C2" s="5"/>
      <c r="D2" s="5"/>
      <c r="E2" s="5"/>
      <c r="F2" s="6">
        <f>+F3+F44</f>
        <v>0</v>
      </c>
      <c r="G2" s="137">
        <f>F54</f>
        <v>0</v>
      </c>
      <c r="H2" s="138" t="s">
        <v>82</v>
      </c>
    </row>
    <row r="3" spans="1:9" x14ac:dyDescent="0.3">
      <c r="A3" s="7" t="s">
        <v>83</v>
      </c>
      <c r="B3" s="8" t="s">
        <v>84</v>
      </c>
      <c r="C3" s="9"/>
      <c r="D3" s="9"/>
      <c r="E3" s="9"/>
      <c r="F3" s="10">
        <f>+F4+F14+F24+F34</f>
        <v>0</v>
      </c>
      <c r="G3" s="137">
        <f>(G1+G2)*I3</f>
        <v>0</v>
      </c>
      <c r="H3" s="138" t="s">
        <v>85</v>
      </c>
      <c r="I3" s="72">
        <v>0.3</v>
      </c>
    </row>
    <row r="4" spans="1:9" x14ac:dyDescent="0.3">
      <c r="A4" s="11" t="s">
        <v>86</v>
      </c>
      <c r="B4" s="11" t="s">
        <v>87</v>
      </c>
      <c r="C4" s="12"/>
      <c r="D4" s="12"/>
      <c r="E4" s="12"/>
      <c r="F4" s="13">
        <f>SUM(F5:F13)</f>
        <v>0</v>
      </c>
      <c r="G4" s="137">
        <f>F99</f>
        <v>0</v>
      </c>
      <c r="H4" s="138" t="s">
        <v>88</v>
      </c>
    </row>
    <row r="5" spans="1:9" x14ac:dyDescent="0.3">
      <c r="A5" s="14" t="s">
        <v>89</v>
      </c>
      <c r="B5" s="15" t="str">
        <f>VLOOKUP($A5,'[2]1. COE '!$A$22:$D$812,2,FALSE)</f>
        <v>Nivel E11</v>
      </c>
      <c r="C5" s="16" t="str">
        <f>VLOOKUP($A5,'[2]1. COE '!$A$22:$D$812,3,FALSE)</f>
        <v>DÍA</v>
      </c>
      <c r="D5" s="122">
        <v>498573</v>
      </c>
      <c r="E5" s="133">
        <f>'ACT 1'!E5+'ACT 2'!E5+'ACT 3'!E5+'ACT 4'!E5+'ACT 5'!E5+'ACT 6'!E5+'ACT 9'!E5+'ACT 10'!E5+'ACT 11'!E5+'ACT 12'!E5+Transversal!E5+'ACT 7'!E5+'ACT 8'!E5</f>
        <v>0</v>
      </c>
      <c r="F5" s="18">
        <f>+ROUND(D5*E5,0)</f>
        <v>0</v>
      </c>
      <c r="G5" s="137">
        <f>F140</f>
        <v>0</v>
      </c>
      <c r="H5" s="138" t="s">
        <v>90</v>
      </c>
    </row>
    <row r="6" spans="1:9" x14ac:dyDescent="0.3">
      <c r="A6" s="14" t="s">
        <v>91</v>
      </c>
      <c r="B6" s="15" t="str">
        <f>VLOOKUP($A6,'[2]1. COE '!$A$22:$D$812,2,FALSE)</f>
        <v>Nivel D9</v>
      </c>
      <c r="C6" s="16" t="str">
        <f>VLOOKUP($A6,'[2]1. COE '!$A$22:$D$812,3,FALSE)</f>
        <v>DÍA</v>
      </c>
      <c r="D6" s="122">
        <v>455036</v>
      </c>
      <c r="E6" s="133">
        <f>'ACT 1'!E6+'ACT 2'!E6+'ACT 3'!E6+'ACT 4'!E6+'ACT 5'!E6+'ACT 6'!E6+'ACT 9'!E6+'ACT 10'!E6+'ACT 11'!E6+'ACT 12'!E6+Transversal!E6+'ACT 7'!E6+'ACT 8'!E6</f>
        <v>0</v>
      </c>
      <c r="F6" s="18">
        <f>+ROUND(D6*E6,0)</f>
        <v>0</v>
      </c>
      <c r="G6" s="137">
        <f>F419</f>
        <v>0</v>
      </c>
      <c r="H6" s="138" t="s">
        <v>92</v>
      </c>
    </row>
    <row r="7" spans="1:9" x14ac:dyDescent="0.3">
      <c r="A7" s="14" t="s">
        <v>93</v>
      </c>
      <c r="B7" s="15" t="str">
        <f>VLOOKUP($A7,'[2]1. COE '!$A$22:$D$812,2,FALSE)</f>
        <v>Nivel D7</v>
      </c>
      <c r="C7" s="16" t="str">
        <f>VLOOKUP($A7,'[2]1. COE '!$A$22:$D$812,3,FALSE)</f>
        <v>DÍA</v>
      </c>
      <c r="D7" s="122">
        <v>421992</v>
      </c>
      <c r="E7" s="133">
        <f>'ACT 1'!E7+'ACT 2'!E7+'ACT 3'!E7+'ACT 4'!E7+'ACT 5'!E7+'ACT 6'!E7+'ACT 9'!E7+'ACT 10'!E7+'ACT 11'!E7+'ACT 12'!E7+Transversal!E7+'ACT 7'!E7+'ACT 8'!E7</f>
        <v>0</v>
      </c>
      <c r="F7" s="18">
        <f t="shared" ref="F7:F13" si="0">+ROUND(D7*E7,0)</f>
        <v>0</v>
      </c>
      <c r="G7" s="137">
        <f>F817</f>
        <v>0</v>
      </c>
      <c r="H7" s="139" t="s">
        <v>94</v>
      </c>
    </row>
    <row r="8" spans="1:9" x14ac:dyDescent="0.3">
      <c r="A8" s="14" t="s">
        <v>95</v>
      </c>
      <c r="B8" s="15" t="str">
        <f>VLOOKUP($A8,'[2]1. COE '!$A$22:$D$812,2,FALSE)</f>
        <v>Nivel C6</v>
      </c>
      <c r="C8" s="16" t="str">
        <f>VLOOKUP($A8,'[2]1. COE '!$A$22:$D$812,3,FALSE)</f>
        <v>DÍA</v>
      </c>
      <c r="D8" s="122">
        <v>406799</v>
      </c>
      <c r="E8" s="133">
        <f>'ACT 1'!E8+'ACT 2'!E8+'ACT 3'!E8+'ACT 4'!E8+'ACT 5'!E8+'ACT 6'!E8+'ACT 9'!E8+'ACT 10'!E8+'ACT 11'!E8+'ACT 12'!E8+Transversal!E8+'ACT 7'!E8+'ACT 8'!E8</f>
        <v>0</v>
      </c>
      <c r="F8" s="18">
        <f t="shared" si="0"/>
        <v>0</v>
      </c>
      <c r="G8" s="140">
        <f>SUM(G1:G7)</f>
        <v>0</v>
      </c>
      <c r="H8" s="141" t="s">
        <v>96</v>
      </c>
    </row>
    <row r="9" spans="1:9" x14ac:dyDescent="0.3">
      <c r="A9" s="14" t="s">
        <v>97</v>
      </c>
      <c r="B9" s="15" t="str">
        <f>VLOOKUP($A9,'[2]1. COE '!$A$22:$D$812,2,FALSE)</f>
        <v>Nivel C5</v>
      </c>
      <c r="C9" s="16" t="str">
        <f>VLOOKUP($A9,'[2]1. COE '!$A$22:$D$812,3,FALSE)</f>
        <v>DÍA</v>
      </c>
      <c r="D9" s="122">
        <v>381052</v>
      </c>
      <c r="E9" s="133">
        <f>'ACT 1'!E9+'ACT 2'!E9+'ACT 3'!E9+'ACT 4'!E9+'ACT 5'!E9+'ACT 6'!E9+'ACT 9'!E9+'ACT 10'!E9+'ACT 11'!E9+'ACT 12'!E9+Transversal!E9+'ACT 7'!E9+'ACT 8'!E9</f>
        <v>0</v>
      </c>
      <c r="F9" s="18">
        <f t="shared" si="0"/>
        <v>0</v>
      </c>
      <c r="G9" s="137">
        <f>G8*0.11</f>
        <v>0</v>
      </c>
      <c r="H9" s="138" t="s">
        <v>98</v>
      </c>
    </row>
    <row r="10" spans="1:9" x14ac:dyDescent="0.3">
      <c r="A10" s="14" t="s">
        <v>99</v>
      </c>
      <c r="B10" s="15" t="str">
        <f>VLOOKUP($A10,'[2]1. COE '!$A$22:$D$812,2,FALSE)</f>
        <v>Nivel B4</v>
      </c>
      <c r="C10" s="16" t="str">
        <f>VLOOKUP($A10,'[2]1. COE '!$A$22:$D$812,3,FALSE)</f>
        <v>DÍA</v>
      </c>
      <c r="D10" s="122">
        <v>369439</v>
      </c>
      <c r="E10" s="133">
        <f>'ACT 1'!E10+'ACT 2'!E10+'ACT 3'!E10+'ACT 4'!E10+'ACT 5'!E10+'ACT 6'!E10+'ACT 9'!E10+'ACT 10'!E10+'ACT 11'!E10+'ACT 12'!E10+Transversal!E10+'ACT 7'!E10+'ACT 8'!E10</f>
        <v>0</v>
      </c>
      <c r="F10" s="18">
        <f t="shared" si="0"/>
        <v>0</v>
      </c>
      <c r="G10" s="137">
        <f>G8*0.05</f>
        <v>0</v>
      </c>
      <c r="H10" s="138" t="s">
        <v>100</v>
      </c>
    </row>
    <row r="11" spans="1:9" x14ac:dyDescent="0.3">
      <c r="A11" s="14" t="s">
        <v>101</v>
      </c>
      <c r="B11" s="15" t="str">
        <f>VLOOKUP($A11,'[2]1. COE '!$A$22:$D$812,2,FALSE)</f>
        <v>Nivel B3</v>
      </c>
      <c r="C11" s="16" t="str">
        <f>VLOOKUP($A11,'[2]1. COE '!$A$22:$D$812,3,FALSE)</f>
        <v>DÍA</v>
      </c>
      <c r="D11" s="122">
        <v>342725</v>
      </c>
      <c r="E11" s="133">
        <f>'ACT 1'!E11+'ACT 2'!E11+'ACT 3'!E11+'ACT 4'!E11+'ACT 5'!E11+'ACT 6'!E11+'ACT 9'!E11+'ACT 10'!E11+'ACT 11'!E11+'ACT 12'!E11+Transversal!E11+'ACT 7'!E11+'ACT 8'!E11</f>
        <v>0</v>
      </c>
      <c r="F11" s="18">
        <f t="shared" si="0"/>
        <v>0</v>
      </c>
      <c r="G11" s="140">
        <f>SUM(G8:G10)</f>
        <v>0</v>
      </c>
      <c r="H11" s="141" t="s">
        <v>102</v>
      </c>
    </row>
    <row r="12" spans="1:9" x14ac:dyDescent="0.3">
      <c r="A12" s="14" t="s">
        <v>103</v>
      </c>
      <c r="B12" s="15" t="str">
        <f>VLOOKUP($A12,'[2]1. COE '!$A$22:$D$812,2,FALSE)</f>
        <v>Nivel A2</v>
      </c>
      <c r="C12" s="16" t="str">
        <f>VLOOKUP($A12,'[2]1. COE '!$A$22:$D$812,3,FALSE)</f>
        <v>DÍA</v>
      </c>
      <c r="D12" s="122">
        <v>336923</v>
      </c>
      <c r="E12" s="133">
        <f>'ACT 1'!E12+'ACT 2'!E12+'ACT 3'!E12+'ACT 4'!E12+'ACT 5'!E12+'ACT 6'!E12+'ACT 9'!E12+'ACT 10'!E12+'ACT 11'!E12+'ACT 12'!E12+Transversal!E12+'ACT 7'!E12+'ACT 8'!E12</f>
        <v>0</v>
      </c>
      <c r="F12" s="18">
        <f t="shared" si="0"/>
        <v>0</v>
      </c>
      <c r="G12" s="142"/>
      <c r="H12" s="136"/>
    </row>
    <row r="13" spans="1:9" x14ac:dyDescent="0.3">
      <c r="A13" s="14" t="s">
        <v>104</v>
      </c>
      <c r="B13" s="15" t="str">
        <f>VLOOKUP($A13,'[2]1. COE '!$A$22:$D$812,2,FALSE)</f>
        <v>Nivel A1</v>
      </c>
      <c r="C13" s="16" t="str">
        <f>VLOOKUP($A13,'[2]1. COE '!$A$22:$D$812,3,FALSE)</f>
        <v>DÍA</v>
      </c>
      <c r="D13" s="122">
        <v>312118</v>
      </c>
      <c r="E13" s="133">
        <f>'ACT 1'!E13+'ACT 2'!E13+'ACT 3'!E13+'ACT 4'!E13+'ACT 5'!E13+'ACT 6'!E13+'ACT 9'!E13+'ACT 10'!E13+'ACT 11'!E13+'ACT 12'!E13+Transversal!E13+'ACT 7'!E13+'ACT 8'!E13</f>
        <v>0</v>
      </c>
      <c r="F13" s="18">
        <f t="shared" si="0"/>
        <v>0</v>
      </c>
      <c r="G13" s="142"/>
      <c r="H13" s="136"/>
    </row>
    <row r="14" spans="1:9" x14ac:dyDescent="0.3">
      <c r="A14" s="11" t="s">
        <v>105</v>
      </c>
      <c r="B14" s="11" t="s">
        <v>106</v>
      </c>
      <c r="C14" s="12"/>
      <c r="D14" s="123"/>
      <c r="E14" s="12"/>
      <c r="F14" s="13">
        <f>SUM(F15:F23)</f>
        <v>0</v>
      </c>
      <c r="G14" s="142"/>
      <c r="H14" s="136"/>
    </row>
    <row r="15" spans="1:9" x14ac:dyDescent="0.3">
      <c r="A15" s="14" t="s">
        <v>107</v>
      </c>
      <c r="B15" s="15" t="str">
        <f>VLOOKUP($A15,'[2]1. COE '!$A$22:$D$812,2,FALSE)</f>
        <v>Nivel E11</v>
      </c>
      <c r="C15" s="16" t="str">
        <f>VLOOKUP($A15,'[2]1. COE '!$A$22:$D$812,3,FALSE)</f>
        <v>DÍA</v>
      </c>
      <c r="D15" s="122">
        <v>505560</v>
      </c>
      <c r="E15" s="133">
        <f>'ACT 1'!E15+'ACT 2'!E15+'ACT 3'!E15+'ACT 4'!E15+'ACT 5'!E15+'ACT 6'!E15+'ACT 9'!E15+'ACT 10'!E15+'ACT 11'!E15+'ACT 12'!E15+Transversal!E15+'ACT 7'!E15+'ACT 8'!E15</f>
        <v>0</v>
      </c>
      <c r="F15" s="18">
        <f>+ROUND(D15*E15,0)</f>
        <v>0</v>
      </c>
      <c r="G15" s="142"/>
      <c r="H15" s="136"/>
    </row>
    <row r="16" spans="1:9" x14ac:dyDescent="0.3">
      <c r="A16" s="14" t="s">
        <v>108</v>
      </c>
      <c r="B16" s="15" t="str">
        <f>VLOOKUP($A16,'[2]1. COE '!$A$22:$D$812,2,FALSE)</f>
        <v>Nivel D9</v>
      </c>
      <c r="C16" s="16" t="str">
        <f>VLOOKUP($A16,'[2]1. COE '!$A$22:$D$812,3,FALSE)</f>
        <v>DÍA</v>
      </c>
      <c r="D16" s="122">
        <v>469616</v>
      </c>
      <c r="E16" s="133">
        <f>'ACT 1'!E16+'ACT 2'!E16+'ACT 3'!E16+'ACT 4'!E16+'ACT 5'!E16+'ACT 6'!E16+'ACT 9'!E16+'ACT 10'!E16+'ACT 11'!E16+'ACT 12'!E16+Transversal!E16+'ACT 7'!E16+'ACT 8'!E16</f>
        <v>0</v>
      </c>
      <c r="F16" s="18">
        <f>+ROUND(D16*E16,0)</f>
        <v>0</v>
      </c>
      <c r="G16" s="142"/>
      <c r="H16" s="136"/>
    </row>
    <row r="17" spans="1:8" x14ac:dyDescent="0.3">
      <c r="A17" s="14" t="s">
        <v>109</v>
      </c>
      <c r="B17" s="15" t="str">
        <f>VLOOKUP($A17,'[2]1. COE '!$A$22:$D$812,2,FALSE)</f>
        <v>Nivel D7</v>
      </c>
      <c r="C17" s="16" t="str">
        <f>VLOOKUP($A17,'[2]1. COE '!$A$22:$D$812,3,FALSE)</f>
        <v>DÍA</v>
      </c>
      <c r="D17" s="122">
        <v>433727</v>
      </c>
      <c r="E17" s="133">
        <f>'ACT 1'!E17+'ACT 2'!E17+'ACT 3'!E17+'ACT 4'!E17+'ACT 5'!E17+'ACT 6'!E17+'ACT 9'!E17+'ACT 10'!E17+'ACT 11'!E17+'ACT 12'!E17+Transversal!E17+'ACT 7'!E17+'ACT 8'!E17</f>
        <v>0</v>
      </c>
      <c r="F17" s="18">
        <f t="shared" ref="F17:F23" si="1">+ROUND(D17*E17,0)</f>
        <v>0</v>
      </c>
      <c r="G17" s="142"/>
      <c r="H17" s="136"/>
    </row>
    <row r="18" spans="1:8" x14ac:dyDescent="0.3">
      <c r="A18" s="14" t="s">
        <v>110</v>
      </c>
      <c r="B18" s="15" t="str">
        <f>VLOOKUP($A18,'[2]1. COE '!$A$22:$D$812,2,FALSE)</f>
        <v>Nivel C6</v>
      </c>
      <c r="C18" s="16" t="str">
        <f>VLOOKUP($A18,'[2]1. COE '!$A$22:$D$812,3,FALSE)</f>
        <v>DÍA</v>
      </c>
      <c r="D18" s="122">
        <v>417226</v>
      </c>
      <c r="E18" s="133">
        <f>'ACT 1'!E18+'ACT 2'!E18+'ACT 3'!E18+'ACT 4'!E18+'ACT 5'!E18+'ACT 6'!E18+'ACT 9'!E18+'ACT 10'!E18+'ACT 11'!E18+'ACT 12'!E18+Transversal!E18+'ACT 7'!E18+'ACT 8'!E18</f>
        <v>0</v>
      </c>
      <c r="F18" s="18">
        <f t="shared" si="1"/>
        <v>0</v>
      </c>
      <c r="G18" s="142"/>
      <c r="H18" s="136"/>
    </row>
    <row r="19" spans="1:8" x14ac:dyDescent="0.3">
      <c r="A19" s="14" t="s">
        <v>111</v>
      </c>
      <c r="B19" s="15" t="str">
        <f>VLOOKUP($A19,'[2]1. COE '!$A$22:$D$812,2,FALSE)</f>
        <v>Nivel C5</v>
      </c>
      <c r="C19" s="16" t="str">
        <f>VLOOKUP($A19,'[2]1. COE '!$A$22:$D$812,3,FALSE)</f>
        <v>DÍA</v>
      </c>
      <c r="D19" s="122">
        <v>405319</v>
      </c>
      <c r="E19" s="133">
        <f>'ACT 1'!E19+'ACT 2'!E19+'ACT 3'!E19+'ACT 4'!E19+'ACT 5'!E19+'ACT 6'!E19+'ACT 9'!E19+'ACT 10'!E19+'ACT 11'!E19+'ACT 12'!E19+Transversal!E19+'ACT 7'!E19+'ACT 8'!E19</f>
        <v>0</v>
      </c>
      <c r="F19" s="18">
        <f t="shared" si="1"/>
        <v>0</v>
      </c>
      <c r="G19" s="142"/>
      <c r="H19" s="136"/>
    </row>
    <row r="20" spans="1:8" x14ac:dyDescent="0.3">
      <c r="A20" s="14" t="s">
        <v>112</v>
      </c>
      <c r="B20" s="15" t="str">
        <f>VLOOKUP($A20,'[2]1. COE '!$A$22:$D$812,2,FALSE)</f>
        <v>Nivel B4</v>
      </c>
      <c r="C20" s="16" t="str">
        <f>VLOOKUP($A20,'[2]1. COE '!$A$22:$D$812,3,FALSE)</f>
        <v>DÍA</v>
      </c>
      <c r="D20" s="122">
        <v>378681</v>
      </c>
      <c r="E20" s="133">
        <f>'ACT 1'!E20+'ACT 2'!E20+'ACT 3'!E20+'ACT 4'!E20+'ACT 5'!E20+'ACT 6'!E20+'ACT 9'!E20+'ACT 10'!E20+'ACT 11'!E20+'ACT 12'!E20+Transversal!E20+'ACT 7'!E20+'ACT 8'!E20</f>
        <v>0</v>
      </c>
      <c r="F20" s="18">
        <f t="shared" si="1"/>
        <v>0</v>
      </c>
      <c r="G20" s="142"/>
      <c r="H20" s="136"/>
    </row>
    <row r="21" spans="1:8" x14ac:dyDescent="0.3">
      <c r="A21" s="14" t="s">
        <v>113</v>
      </c>
      <c r="B21" s="15" t="str">
        <f>VLOOKUP($A21,'[2]1. COE '!$A$22:$D$812,2,FALSE)</f>
        <v>Nivel B3</v>
      </c>
      <c r="C21" s="16" t="str">
        <f>VLOOKUP($A21,'[2]1. COE '!$A$22:$D$812,3,FALSE)</f>
        <v>DÍA</v>
      </c>
      <c r="D21" s="122">
        <v>367891</v>
      </c>
      <c r="E21" s="133">
        <f>'ACT 1'!E21+'ACT 2'!E21+'ACT 3'!E21+'ACT 4'!E21+'ACT 5'!E21+'ACT 6'!E21+'ACT 9'!E21+'ACT 10'!E21+'ACT 11'!E21+'ACT 12'!E21+Transversal!E21+'ACT 7'!E21+'ACT 8'!E21</f>
        <v>0</v>
      </c>
      <c r="F21" s="18">
        <f t="shared" si="1"/>
        <v>0</v>
      </c>
      <c r="G21" s="142"/>
      <c r="H21" s="136"/>
    </row>
    <row r="22" spans="1:8" x14ac:dyDescent="0.3">
      <c r="A22" s="14" t="s">
        <v>114</v>
      </c>
      <c r="B22" s="15" t="str">
        <f>VLOOKUP($A22,'[2]1. COE '!$A$22:$D$812,2,FALSE)</f>
        <v>Nivel A2</v>
      </c>
      <c r="C22" s="16" t="str">
        <f>VLOOKUP($A22,'[2]1. COE '!$A$22:$D$812,3,FALSE)</f>
        <v>DÍA</v>
      </c>
      <c r="D22" s="122">
        <v>354706</v>
      </c>
      <c r="E22" s="133">
        <f>'ACT 1'!E22+'ACT 2'!E22+'ACT 3'!E22+'ACT 4'!E22+'ACT 5'!E22+'ACT 6'!E22+'ACT 9'!E22+'ACT 10'!E22+'ACT 11'!E22+'ACT 12'!E22+Transversal!E22+'ACT 7'!E22+'ACT 8'!E22</f>
        <v>0</v>
      </c>
      <c r="F22" s="18">
        <f t="shared" si="1"/>
        <v>0</v>
      </c>
      <c r="G22" s="142"/>
      <c r="H22" s="136"/>
    </row>
    <row r="23" spans="1:8" x14ac:dyDescent="0.3">
      <c r="A23" s="14" t="s">
        <v>115</v>
      </c>
      <c r="B23" s="15" t="str">
        <f>VLOOKUP($A23,'[2]1. COE '!$A$22:$D$812,2,FALSE)</f>
        <v>Nivel A1</v>
      </c>
      <c r="C23" s="16" t="str">
        <f>VLOOKUP($A23,'[2]1. COE '!$A$22:$D$812,3,FALSE)</f>
        <v>DÍA</v>
      </c>
      <c r="D23" s="122">
        <v>345063</v>
      </c>
      <c r="E23" s="133">
        <f>'ACT 1'!E23+'ACT 2'!E23+'ACT 3'!E23+'ACT 4'!E23+'ACT 5'!E23+'ACT 6'!E23+'ACT 9'!E23+'ACT 10'!E23+'ACT 11'!E23+'ACT 12'!E23+Transversal!E23+'ACT 7'!E23+'ACT 8'!E23</f>
        <v>0</v>
      </c>
      <c r="F23" s="18">
        <f t="shared" si="1"/>
        <v>0</v>
      </c>
      <c r="G23" s="142"/>
      <c r="H23" s="136"/>
    </row>
    <row r="24" spans="1:8" x14ac:dyDescent="0.3">
      <c r="A24" s="11" t="s">
        <v>116</v>
      </c>
      <c r="B24" s="11" t="s">
        <v>117</v>
      </c>
      <c r="C24" s="12"/>
      <c r="D24" s="123"/>
      <c r="E24" s="12"/>
      <c r="F24" s="13">
        <f>SUM(F25:F33)</f>
        <v>0</v>
      </c>
      <c r="G24" s="142"/>
      <c r="H24" s="136"/>
    </row>
    <row r="25" spans="1:8" x14ac:dyDescent="0.3">
      <c r="A25" s="14" t="s">
        <v>118</v>
      </c>
      <c r="B25" s="15" t="str">
        <f>VLOOKUP($A25,'[2]1. COE '!$A$22:$D$812,2,FALSE)</f>
        <v>Nivel E11</v>
      </c>
      <c r="C25" s="16" t="str">
        <f>VLOOKUP($A25,'[2]1. COE '!$A$22:$D$812,3,FALSE)</f>
        <v>DÍA</v>
      </c>
      <c r="D25" s="122">
        <v>605711</v>
      </c>
      <c r="E25" s="133">
        <f>'ACT 1'!E25+'ACT 2'!E25+'ACT 3'!E25+'ACT 4'!E25+'ACT 5'!E25+'ACT 6'!E25+'ACT 9'!E25+'ACT 10'!E25+'ACT 11'!E25+'ACT 12'!E25+Transversal!E25+'ACT 7'!E25+'ACT 8'!E25</f>
        <v>0</v>
      </c>
      <c r="F25" s="18">
        <f>+ROUND(D25*E25,0)</f>
        <v>0</v>
      </c>
      <c r="G25" s="142"/>
      <c r="H25" s="136"/>
    </row>
    <row r="26" spans="1:8" x14ac:dyDescent="0.3">
      <c r="A26" s="14" t="s">
        <v>119</v>
      </c>
      <c r="B26" s="15" t="str">
        <f>VLOOKUP($A26,'[2]1. COE '!$A$22:$D$812,2,FALSE)</f>
        <v>Nivel D9</v>
      </c>
      <c r="C26" s="16" t="str">
        <f>VLOOKUP($A26,'[2]1. COE '!$A$22:$D$812,3,FALSE)</f>
        <v>DÍA</v>
      </c>
      <c r="D26" s="122">
        <v>562015</v>
      </c>
      <c r="E26" s="133">
        <f>'ACT 1'!E26+'ACT 2'!E26+'ACT 3'!E26+'ACT 4'!E26+'ACT 5'!E26+'ACT 6'!E26+'ACT 9'!E26+'ACT 10'!E26+'ACT 11'!E26+'ACT 12'!E26+Transversal!E26+'ACT 7'!E26+'ACT 8'!E26</f>
        <v>0</v>
      </c>
      <c r="F26" s="18">
        <f>+ROUND(D26*E26,0)</f>
        <v>0</v>
      </c>
      <c r="G26" s="142"/>
      <c r="H26" s="136"/>
    </row>
    <row r="27" spans="1:8" x14ac:dyDescent="0.3">
      <c r="A27" s="14" t="s">
        <v>120</v>
      </c>
      <c r="B27" s="15" t="str">
        <f>VLOOKUP($A27,'[2]1. COE '!$A$22:$D$812,2,FALSE)</f>
        <v>Nivel D7</v>
      </c>
      <c r="C27" s="16" t="str">
        <f>VLOOKUP($A27,'[2]1. COE '!$A$22:$D$812,3,FALSE)</f>
        <v>DÍA</v>
      </c>
      <c r="D27" s="122">
        <v>502794</v>
      </c>
      <c r="E27" s="133">
        <f>'ACT 1'!E27+'ACT 2'!E27+'ACT 3'!E27+'ACT 4'!E27+'ACT 5'!E27+'ACT 6'!E27+'ACT 9'!E27+'ACT 10'!E27+'ACT 11'!E27+'ACT 12'!E27+Transversal!E27+'ACT 7'!E27+'ACT 8'!E27</f>
        <v>0</v>
      </c>
      <c r="F27" s="18">
        <f t="shared" ref="F27:F33" si="2">+ROUND(D27*E27,0)</f>
        <v>0</v>
      </c>
      <c r="G27" s="142"/>
      <c r="H27" s="136"/>
    </row>
    <row r="28" spans="1:8" x14ac:dyDescent="0.3">
      <c r="A28" s="14" t="s">
        <v>121</v>
      </c>
      <c r="B28" s="15" t="str">
        <f>VLOOKUP($A28,'[2]1. COE '!$A$22:$D$812,2,FALSE)</f>
        <v>Nivel C6</v>
      </c>
      <c r="C28" s="16" t="str">
        <f>VLOOKUP($A28,'[2]1. COE '!$A$22:$D$812,3,FALSE)</f>
        <v>DÍA</v>
      </c>
      <c r="D28" s="122">
        <v>481967</v>
      </c>
      <c r="E28" s="133">
        <f>'ACT 1'!E28+'ACT 2'!E28+'ACT 3'!E28+'ACT 4'!E28+'ACT 5'!E28+'ACT 6'!E28+'ACT 9'!E28+'ACT 10'!E28+'ACT 11'!E28+'ACT 12'!E28+Transversal!E28+'ACT 7'!E28+'ACT 8'!E28</f>
        <v>0</v>
      </c>
      <c r="F28" s="18">
        <f t="shared" si="2"/>
        <v>0</v>
      </c>
      <c r="G28" s="142"/>
      <c r="H28" s="136"/>
    </row>
    <row r="29" spans="1:8" x14ac:dyDescent="0.3">
      <c r="A29" s="14" t="s">
        <v>122</v>
      </c>
      <c r="B29" s="15" t="str">
        <f>VLOOKUP($A29,'[2]1. COE '!$A$22:$D$812,2,FALSE)</f>
        <v>Nivel C5</v>
      </c>
      <c r="C29" s="16" t="str">
        <f>VLOOKUP($A29,'[2]1. COE '!$A$22:$D$812,3,FALSE)</f>
        <v>DÍA</v>
      </c>
      <c r="D29" s="122">
        <v>466938</v>
      </c>
      <c r="E29" s="133">
        <f>'ACT 1'!E29+'ACT 2'!E29+'ACT 3'!E29+'ACT 4'!E29+'ACT 5'!E29+'ACT 6'!E29+'ACT 9'!E29+'ACT 10'!E29+'ACT 11'!E29+'ACT 12'!E29+Transversal!E29+'ACT 7'!E29+'ACT 8'!E29</f>
        <v>0</v>
      </c>
      <c r="F29" s="18">
        <f t="shared" si="2"/>
        <v>0</v>
      </c>
      <c r="G29" s="142"/>
      <c r="H29" s="136"/>
    </row>
    <row r="30" spans="1:8" x14ac:dyDescent="0.3">
      <c r="A30" s="14" t="s">
        <v>123</v>
      </c>
      <c r="B30" s="15" t="str">
        <f>VLOOKUP($A30,'[2]1. COE '!$A$22:$D$812,2,FALSE)</f>
        <v>Nivel B4</v>
      </c>
      <c r="C30" s="16" t="str">
        <f>VLOOKUP($A30,'[2]1. COE '!$A$22:$D$812,3,FALSE)</f>
        <v>DÍA</v>
      </c>
      <c r="D30" s="122">
        <v>436670</v>
      </c>
      <c r="E30" s="133">
        <f>'ACT 1'!E30+'ACT 2'!E30+'ACT 3'!E30+'ACT 4'!E30+'ACT 5'!E30+'ACT 6'!E30+'ACT 9'!E30+'ACT 10'!E30+'ACT 11'!E30+'ACT 12'!E30+Transversal!E30+'ACT 7'!E30+'ACT 8'!E30</f>
        <v>0</v>
      </c>
      <c r="F30" s="18">
        <f t="shared" si="2"/>
        <v>0</v>
      </c>
      <c r="G30" s="142"/>
      <c r="H30" s="136"/>
    </row>
    <row r="31" spans="1:8" x14ac:dyDescent="0.3">
      <c r="A31" s="14" t="s">
        <v>124</v>
      </c>
      <c r="B31" s="15" t="str">
        <f>VLOOKUP($A31,'[2]1. COE '!$A$22:$D$812,2,FALSE)</f>
        <v>Nivel B3</v>
      </c>
      <c r="C31" s="16" t="str">
        <f>VLOOKUP($A31,'[2]1. COE '!$A$22:$D$812,3,FALSE)</f>
        <v>DÍA</v>
      </c>
      <c r="D31" s="122">
        <v>423051</v>
      </c>
      <c r="E31" s="133">
        <f>'ACT 1'!E31+'ACT 2'!E31+'ACT 3'!E31+'ACT 4'!E31+'ACT 5'!E31+'ACT 6'!E31+'ACT 9'!E31+'ACT 10'!E31+'ACT 11'!E31+'ACT 12'!E31+Transversal!E31+'ACT 7'!E31+'ACT 8'!E31</f>
        <v>0</v>
      </c>
      <c r="F31" s="18">
        <f t="shared" si="2"/>
        <v>0</v>
      </c>
      <c r="G31" s="142"/>
      <c r="H31" s="136"/>
    </row>
    <row r="32" spans="1:8" x14ac:dyDescent="0.3">
      <c r="A32" s="14" t="s">
        <v>125</v>
      </c>
      <c r="B32" s="15" t="str">
        <f>VLOOKUP($A32,'[2]1. COE '!$A$22:$D$812,2,FALSE)</f>
        <v>Nivel A2</v>
      </c>
      <c r="C32" s="16" t="str">
        <f>VLOOKUP($A32,'[2]1. COE '!$A$22:$D$812,3,FALSE)</f>
        <v>DÍA</v>
      </c>
      <c r="D32" s="122">
        <v>406409</v>
      </c>
      <c r="E32" s="133">
        <f>'ACT 1'!E32+'ACT 2'!E32+'ACT 3'!E32+'ACT 4'!E32+'ACT 5'!E32+'ACT 6'!E32+'ACT 9'!E32+'ACT 10'!E32+'ACT 11'!E32+'ACT 12'!E32+Transversal!E32+'ACT 7'!E32+'ACT 8'!E32</f>
        <v>0</v>
      </c>
      <c r="F32" s="18">
        <f t="shared" si="2"/>
        <v>0</v>
      </c>
      <c r="G32" s="142"/>
      <c r="H32" s="136"/>
    </row>
    <row r="33" spans="1:8" x14ac:dyDescent="0.3">
      <c r="A33" s="14" t="s">
        <v>126</v>
      </c>
      <c r="B33" s="15" t="str">
        <f>VLOOKUP($A33,'[2]1. COE '!$A$22:$D$812,2,FALSE)</f>
        <v>Nivel A1</v>
      </c>
      <c r="C33" s="16" t="str">
        <f>VLOOKUP($A33,'[2]1. COE '!$A$22:$D$812,3,FALSE)</f>
        <v>DÍA</v>
      </c>
      <c r="D33" s="122">
        <v>394238</v>
      </c>
      <c r="E33" s="133">
        <f>'ACT 1'!E33+'ACT 2'!E33+'ACT 3'!E33+'ACT 4'!E33+'ACT 5'!E33+'ACT 6'!E33+'ACT 9'!E33+'ACT 10'!E33+'ACT 11'!E33+'ACT 12'!E33+Transversal!E33+'ACT 7'!E33+'ACT 8'!E33</f>
        <v>0</v>
      </c>
      <c r="F33" s="18">
        <f t="shared" si="2"/>
        <v>0</v>
      </c>
      <c r="G33" s="142"/>
      <c r="H33" s="136"/>
    </row>
    <row r="34" spans="1:8" x14ac:dyDescent="0.3">
      <c r="A34" s="11" t="s">
        <v>127</v>
      </c>
      <c r="B34" s="11" t="s">
        <v>128</v>
      </c>
      <c r="C34" s="12"/>
      <c r="D34" s="123"/>
      <c r="E34" s="12"/>
      <c r="F34" s="13">
        <f>SUM(F35:F43)</f>
        <v>0</v>
      </c>
      <c r="G34" s="142"/>
      <c r="H34" s="136"/>
    </row>
    <row r="35" spans="1:8" x14ac:dyDescent="0.3">
      <c r="A35" s="14" t="s">
        <v>129</v>
      </c>
      <c r="B35" s="15" t="str">
        <f>VLOOKUP($A35,'[2]1. COE '!$A$22:$D$812,2,FALSE)</f>
        <v>Nivel E11</v>
      </c>
      <c r="C35" s="16" t="str">
        <f>VLOOKUP($A35,'[2]1. COE '!$A$22:$D$812,3,FALSE)</f>
        <v>DÍA</v>
      </c>
      <c r="D35" s="122">
        <v>1492803</v>
      </c>
      <c r="E35" s="133">
        <f>'ACT 1'!E35+'ACT 2'!E35+'ACT 3'!E35+'ACT 4'!E35+'ACT 5'!E35+'ACT 6'!E35+'ACT 9'!E35+'ACT 10'!E35+'ACT 11'!E35+'ACT 12'!E35+Transversal!E35+'ACT 7'!E35+'ACT 8'!E35</f>
        <v>0</v>
      </c>
      <c r="F35" s="18">
        <f>+ROUND(D35*E35,0)</f>
        <v>0</v>
      </c>
      <c r="G35" s="142"/>
      <c r="H35" s="136"/>
    </row>
    <row r="36" spans="1:8" x14ac:dyDescent="0.3">
      <c r="A36" s="14" t="s">
        <v>130</v>
      </c>
      <c r="B36" s="15" t="str">
        <f>VLOOKUP($A36,'[2]1. COE '!$A$22:$D$812,2,FALSE)</f>
        <v>Nivel D9</v>
      </c>
      <c r="C36" s="16" t="str">
        <f>VLOOKUP($A36,'[2]1. COE '!$A$22:$D$812,3,FALSE)</f>
        <v>DÍA</v>
      </c>
      <c r="D36" s="122">
        <v>1365247</v>
      </c>
      <c r="E36" s="133">
        <f>'ACT 1'!E36+'ACT 2'!E36+'ACT 3'!E36+'ACT 4'!E36+'ACT 5'!E36+'ACT 6'!E36+'ACT 9'!E36+'ACT 10'!E36+'ACT 11'!E36+'ACT 12'!E36+Transversal!E36+'ACT 7'!E36+'ACT 8'!E36</f>
        <v>0</v>
      </c>
      <c r="F36" s="18">
        <f>+ROUND(D36*E36,0)</f>
        <v>0</v>
      </c>
      <c r="G36" s="142"/>
      <c r="H36" s="136"/>
    </row>
    <row r="37" spans="1:8" x14ac:dyDescent="0.3">
      <c r="A37" s="14" t="s">
        <v>131</v>
      </c>
      <c r="B37" s="15" t="str">
        <f>VLOOKUP($A37,'[2]1. COE '!$A$22:$D$812,2,FALSE)</f>
        <v>Nivel D7</v>
      </c>
      <c r="C37" s="16" t="str">
        <f>VLOOKUP($A37,'[2]1. COE '!$A$22:$D$812,3,FALSE)</f>
        <v>DÍA</v>
      </c>
      <c r="D37" s="122">
        <v>1300205</v>
      </c>
      <c r="E37" s="133">
        <f>'ACT 1'!E37+'ACT 2'!E37+'ACT 3'!E37+'ACT 4'!E37+'ACT 5'!E37+'ACT 6'!E37+'ACT 9'!E37+'ACT 10'!E37+'ACT 11'!E37+'ACT 12'!E37+Transversal!E37+'ACT 7'!E37+'ACT 8'!E37</f>
        <v>0</v>
      </c>
      <c r="F37" s="18">
        <f t="shared" ref="F37:F43" si="3">+ROUND(D37*E37,0)</f>
        <v>0</v>
      </c>
      <c r="G37" s="142"/>
      <c r="H37" s="136"/>
    </row>
    <row r="38" spans="1:8" x14ac:dyDescent="0.3">
      <c r="A38" s="14" t="s">
        <v>132</v>
      </c>
      <c r="B38" s="15" t="str">
        <f>VLOOKUP($A38,'[2]1. COE '!$A$22:$D$812,2,FALSE)</f>
        <v>Nivel C6</v>
      </c>
      <c r="C38" s="16" t="str">
        <f>VLOOKUP($A38,'[2]1. COE '!$A$22:$D$812,3,FALSE)</f>
        <v>DÍA</v>
      </c>
      <c r="D38" s="122">
        <v>1246270</v>
      </c>
      <c r="E38" s="133">
        <f>'ACT 1'!E38+'ACT 2'!E38+'ACT 3'!E38+'ACT 4'!E38+'ACT 5'!E38+'ACT 6'!E38+'ACT 9'!E38+'ACT 10'!E38+'ACT 11'!E38+'ACT 12'!E38+Transversal!E38+'ACT 7'!E38+'ACT 8'!E38</f>
        <v>0</v>
      </c>
      <c r="F38" s="18">
        <f t="shared" si="3"/>
        <v>0</v>
      </c>
      <c r="G38" s="142"/>
      <c r="H38" s="136"/>
    </row>
    <row r="39" spans="1:8" x14ac:dyDescent="0.3">
      <c r="A39" s="14" t="s">
        <v>133</v>
      </c>
      <c r="B39" s="15" t="str">
        <f>VLOOKUP($A39,'[2]1. COE '!$A$22:$D$812,2,FALSE)</f>
        <v>Nivel C5</v>
      </c>
      <c r="C39" s="16" t="str">
        <f>VLOOKUP($A39,'[2]1. COE '!$A$22:$D$812,3,FALSE)</f>
        <v>DÍA</v>
      </c>
      <c r="D39" s="122">
        <v>1175942</v>
      </c>
      <c r="E39" s="133">
        <f>'ACT 1'!E39+'ACT 2'!E39+'ACT 3'!E39+'ACT 4'!E39+'ACT 5'!E39+'ACT 6'!E39+'ACT 9'!E39+'ACT 10'!E39+'ACT 11'!E39+'ACT 12'!E39+Transversal!E39+'ACT 7'!E39+'ACT 8'!E39</f>
        <v>0</v>
      </c>
      <c r="F39" s="18">
        <f t="shared" si="3"/>
        <v>0</v>
      </c>
      <c r="G39" s="142"/>
      <c r="H39" s="136"/>
    </row>
    <row r="40" spans="1:8" x14ac:dyDescent="0.3">
      <c r="A40" s="14" t="s">
        <v>134</v>
      </c>
      <c r="B40" s="15" t="str">
        <f>VLOOKUP($A40,'[2]1. COE '!$A$22:$D$812,2,FALSE)</f>
        <v>Nivel B4</v>
      </c>
      <c r="C40" s="16" t="str">
        <f>VLOOKUP($A40,'[2]1. COE '!$A$22:$D$812,3,FALSE)</f>
        <v>DÍA</v>
      </c>
      <c r="D40" s="122">
        <v>1054033</v>
      </c>
      <c r="E40" s="133">
        <f>'ACT 1'!E40+'ACT 2'!E40+'ACT 3'!E40+'ACT 4'!E40+'ACT 5'!E40+'ACT 6'!E40+'ACT 9'!E40+'ACT 10'!E40+'ACT 11'!E40+'ACT 12'!E40+Transversal!E40+'ACT 7'!E40+'ACT 8'!E40</f>
        <v>0</v>
      </c>
      <c r="F40" s="18">
        <f t="shared" si="3"/>
        <v>0</v>
      </c>
      <c r="G40" s="142"/>
      <c r="H40" s="136"/>
    </row>
    <row r="41" spans="1:8" x14ac:dyDescent="0.3">
      <c r="A41" s="14" t="s">
        <v>135</v>
      </c>
      <c r="B41" s="15" t="str">
        <f>VLOOKUP($A41,'[2]1. COE '!$A$22:$D$812,2,FALSE)</f>
        <v>Nivel B3</v>
      </c>
      <c r="C41" s="16" t="str">
        <f>VLOOKUP($A41,'[2]1. COE '!$A$22:$D$812,3,FALSE)</f>
        <v>DÍA</v>
      </c>
      <c r="D41" s="122">
        <v>157154</v>
      </c>
      <c r="E41" s="133">
        <f>'ACT 1'!E41+'ACT 2'!E41+'ACT 3'!E41+'ACT 4'!E41+'ACT 5'!E41+'ACT 6'!E41+'ACT 9'!E41+'ACT 10'!E41+'ACT 11'!E41+'ACT 12'!E41+Transversal!E41+'ACT 7'!E41+'ACT 8'!E41</f>
        <v>0</v>
      </c>
      <c r="F41" s="18">
        <f t="shared" si="3"/>
        <v>0</v>
      </c>
      <c r="G41" s="142"/>
      <c r="H41" s="136"/>
    </row>
    <row r="42" spans="1:8" x14ac:dyDescent="0.3">
      <c r="A42" s="14" t="s">
        <v>136</v>
      </c>
      <c r="B42" s="15" t="str">
        <f>VLOOKUP($A42,'[2]1. COE '!$A$22:$D$812,2,FALSE)</f>
        <v>Nivel A2</v>
      </c>
      <c r="C42" s="16" t="str">
        <f>VLOOKUP($A42,'[2]1. COE '!$A$22:$D$812,3,FALSE)</f>
        <v>DÍA</v>
      </c>
      <c r="D42" s="122">
        <v>1033724</v>
      </c>
      <c r="E42" s="133">
        <f>'ACT 1'!E42+'ACT 2'!E42+'ACT 3'!E42+'ACT 4'!E42+'ACT 5'!E42+'ACT 6'!E42+'ACT 9'!E42+'ACT 10'!E42+'ACT 11'!E42+'ACT 12'!E42+Transversal!E42+'ACT 7'!E42+'ACT 8'!E42</f>
        <v>0</v>
      </c>
      <c r="F42" s="18">
        <f t="shared" si="3"/>
        <v>0</v>
      </c>
      <c r="G42" s="142"/>
      <c r="H42" s="136"/>
    </row>
    <row r="43" spans="1:8" x14ac:dyDescent="0.3">
      <c r="A43" s="14" t="s">
        <v>137</v>
      </c>
      <c r="B43" s="15" t="str">
        <f>VLOOKUP($A43,'[2]1. COE '!$A$22:$D$812,2,FALSE)</f>
        <v>Nivel A1</v>
      </c>
      <c r="C43" s="16" t="str">
        <f>VLOOKUP($A43,'[2]1. COE '!$A$22:$D$812,3,FALSE)</f>
        <v>DÍA</v>
      </c>
      <c r="D43" s="122">
        <v>1003241</v>
      </c>
      <c r="E43" s="133">
        <f>'ACT 1'!E43+'ACT 2'!E43+'ACT 3'!E43+'ACT 4'!E43+'ACT 5'!E43+'ACT 6'!E43+'ACT 9'!E43+'ACT 10'!E43+'ACT 11'!E43+'ACT 12'!E43+Transversal!E43+'ACT 7'!E43+'ACT 8'!E43</f>
        <v>0</v>
      </c>
      <c r="F43" s="18">
        <f t="shared" si="3"/>
        <v>0</v>
      </c>
      <c r="G43" s="142"/>
      <c r="H43" s="136"/>
    </row>
    <row r="44" spans="1:8" x14ac:dyDescent="0.3">
      <c r="A44" s="8" t="s">
        <v>138</v>
      </c>
      <c r="B44" s="7" t="s">
        <v>139</v>
      </c>
      <c r="C44" s="19"/>
      <c r="D44" s="124"/>
      <c r="E44" s="19"/>
      <c r="F44" s="20">
        <f>SUM(F45:F53)</f>
        <v>0</v>
      </c>
      <c r="G44" s="142"/>
      <c r="H44" s="136"/>
    </row>
    <row r="45" spans="1:8" x14ac:dyDescent="0.3">
      <c r="A45" s="14" t="s">
        <v>140</v>
      </c>
      <c r="B45" s="15" t="str">
        <f>VLOOKUP($A45,'[2]1. COE '!$A$22:$D$812,2,FALSE)</f>
        <v>Insulation Foreman</v>
      </c>
      <c r="C45" s="16" t="str">
        <f>VLOOKUP($A45,'[2]1. COE '!$A$22:$D$812,3,FALSE)</f>
        <v>DÍA</v>
      </c>
      <c r="D45" s="122">
        <v>1886636</v>
      </c>
      <c r="E45" s="133">
        <f>'ACT 1'!E45+'ACT 2'!E45+'ACT 3'!E45+'ACT 4'!E45+'ACT 5'!E45+'ACT 6'!E45+'ACT 9'!E45+'ACT 10'!E45+'ACT 11'!E45+'ACT 12'!E45+Transversal!E45+'ACT 7'!E45+'ACT 8'!E45</f>
        <v>0</v>
      </c>
      <c r="F45" s="18">
        <f>+ROUND(D45*E45,0)</f>
        <v>0</v>
      </c>
      <c r="G45" s="142"/>
      <c r="H45" s="136"/>
    </row>
    <row r="46" spans="1:8" x14ac:dyDescent="0.3">
      <c r="A46" s="14" t="s">
        <v>141</v>
      </c>
      <c r="B46" s="15" t="s">
        <v>142</v>
      </c>
      <c r="C46" s="16" t="s">
        <v>143</v>
      </c>
      <c r="D46" s="122">
        <v>1886636</v>
      </c>
      <c r="E46" s="133">
        <f>'ACT 1'!E46+'ACT 2'!E46+'ACT 3'!E46+'ACT 4'!E46+'ACT 5'!E46+'ACT 6'!E46+'ACT 9'!E46+'ACT 10'!E46+'ACT 11'!E46+'ACT 12'!E46+Transversal!E46+'ACT 7'!E46+'ACT 8'!E46</f>
        <v>0</v>
      </c>
      <c r="F46" s="18">
        <f>+ROUND(D46*E46,0)</f>
        <v>0</v>
      </c>
      <c r="G46" s="142"/>
      <c r="H46" s="136"/>
    </row>
    <row r="47" spans="1:8" x14ac:dyDescent="0.3">
      <c r="A47" s="14" t="s">
        <v>144</v>
      </c>
      <c r="B47" s="15" t="str">
        <f>VLOOKUP($A47,'[2]1. COE '!$A$22:$D$812,2,FALSE)</f>
        <v>Pipe Foreman</v>
      </c>
      <c r="C47" s="16" t="str">
        <f>VLOOKUP($A47,'[2]1. COE '!$A$22:$D$812,3,FALSE)</f>
        <v>DÍA</v>
      </c>
      <c r="D47" s="122">
        <v>1886636</v>
      </c>
      <c r="E47" s="134">
        <f>'ACT 1'!E47+'ACT 2'!E47+'ACT 3'!E47+'ACT 4'!E47+'ACT 5'!E47+'ACT 6'!E47+'ACT 9'!E47+'ACT 10'!E47+'ACT 11'!E47+'ACT 12'!E47+Transversal!E47+'ACT 7'!E47+'ACT 8'!E47</f>
        <v>0</v>
      </c>
      <c r="F47" s="22">
        <f>+ROUND(D47*E47,0)</f>
        <v>0</v>
      </c>
      <c r="G47" s="142"/>
      <c r="H47" s="136"/>
    </row>
    <row r="48" spans="1:8" x14ac:dyDescent="0.3">
      <c r="A48" s="14" t="s">
        <v>145</v>
      </c>
      <c r="B48" s="15" t="str">
        <f>VLOOKUP($A48,'[2]1. COE '!$A$22:$D$812,2,FALSE)</f>
        <v>Welder I</v>
      </c>
      <c r="C48" s="16" t="str">
        <f>VLOOKUP($A48,'[2]1. COE '!$A$22:$D$812,3,FALSE)</f>
        <v>DÍA</v>
      </c>
      <c r="D48" s="122">
        <v>1568565</v>
      </c>
      <c r="E48" s="134">
        <f>'ACT 1'!E48+'ACT 2'!E48+'ACT 3'!E48+'ACT 4'!E48+'ACT 5'!E48+'ACT 6'!E48+'ACT 9'!E48+'ACT 10'!E48+'ACT 11'!E48+'ACT 12'!E48+Transversal!E48+'ACT 7'!E48+'ACT 8'!E48</f>
        <v>0</v>
      </c>
      <c r="F48" s="22">
        <f t="shared" ref="F48:F53" si="4">+ROUND(D48*E48,0)</f>
        <v>0</v>
      </c>
      <c r="G48" s="142"/>
      <c r="H48" s="136"/>
    </row>
    <row r="49" spans="1:8" x14ac:dyDescent="0.3">
      <c r="A49" s="14" t="s">
        <v>146</v>
      </c>
      <c r="B49" s="15" t="str">
        <f>VLOOKUP($A49,'[2]1. COE '!$A$22:$D$812,2,FALSE)</f>
        <v>Welder II</v>
      </c>
      <c r="C49" s="16" t="str">
        <f>VLOOKUP($A49,'[2]1. COE '!$A$22:$D$812,3,FALSE)</f>
        <v>DÍA</v>
      </c>
      <c r="D49" s="122">
        <v>1480633</v>
      </c>
      <c r="E49" s="134">
        <f>'ACT 1'!E49+'ACT 2'!E49+'ACT 3'!E49+'ACT 4'!E49+'ACT 5'!E49+'ACT 6'!E49+'ACT 9'!E49+'ACT 10'!E49+'ACT 11'!E49+'ACT 12'!E49+Transversal!E49+'ACT 7'!E49+'ACT 8'!E49</f>
        <v>0</v>
      </c>
      <c r="F49" s="22">
        <f t="shared" si="4"/>
        <v>0</v>
      </c>
      <c r="G49" s="142"/>
      <c r="H49" s="136"/>
    </row>
    <row r="50" spans="1:8" x14ac:dyDescent="0.3">
      <c r="A50" s="14" t="s">
        <v>147</v>
      </c>
      <c r="B50" s="15" t="str">
        <f>VLOOKUP($A50,'[2]1. COE '!$A$22:$D$812,2,FALSE)</f>
        <v>Pipefitter</v>
      </c>
      <c r="C50" s="16" t="str">
        <f>VLOOKUP($A50,'[2]1. COE '!$A$22:$D$812,3,FALSE)</f>
        <v>DÍA</v>
      </c>
      <c r="D50" s="122">
        <v>1480633</v>
      </c>
      <c r="E50" s="134">
        <f>'ACT 1'!E50+'ACT 2'!E50+'ACT 3'!E50+'ACT 4'!E50+'ACT 5'!E50+'ACT 6'!E50+'ACT 9'!E50+'ACT 10'!E50+'ACT 11'!E50+'ACT 12'!E50+Transversal!E50+'ACT 7'!E50+'ACT 8'!E50</f>
        <v>0</v>
      </c>
      <c r="F50" s="22">
        <f t="shared" si="4"/>
        <v>0</v>
      </c>
      <c r="G50" s="142"/>
      <c r="H50" s="136"/>
    </row>
    <row r="51" spans="1:8" x14ac:dyDescent="0.3">
      <c r="A51" s="14" t="s">
        <v>148</v>
      </c>
      <c r="B51" s="15" t="str">
        <f>VLOOKUP($A51,'[2]1. COE '!$A$22:$D$812,2,FALSE)</f>
        <v>Mechanic</v>
      </c>
      <c r="C51" s="16" t="str">
        <f>VLOOKUP($A51,'[2]1. COE '!$A$22:$D$812,3,FALSE)</f>
        <v>DÍA</v>
      </c>
      <c r="D51" s="122">
        <v>1480633</v>
      </c>
      <c r="E51" s="134">
        <f>'ACT 1'!E51+'ACT 2'!E51+'ACT 3'!E51+'ACT 4'!E51+'ACT 5'!E51+'ACT 6'!E51+'ACT 9'!E51+'ACT 10'!E51+'ACT 11'!E51+'ACT 12'!E51+Transversal!E51+'ACT 7'!E51+'ACT 8'!E51</f>
        <v>0</v>
      </c>
      <c r="F51" s="22">
        <f t="shared" si="4"/>
        <v>0</v>
      </c>
      <c r="G51" s="142"/>
      <c r="H51" s="136"/>
    </row>
    <row r="52" spans="1:8" x14ac:dyDescent="0.3">
      <c r="A52" s="14" t="s">
        <v>149</v>
      </c>
      <c r="B52" s="15" t="str">
        <f>VLOOKUP($A52,'[2]1. COE '!$A$22:$D$812,2,FALSE)</f>
        <v>Boilermaker foreman</v>
      </c>
      <c r="C52" s="16" t="str">
        <f>VLOOKUP($A52,'[2]1. COE '!$A$22:$D$812,3,FALSE)</f>
        <v>DÍA</v>
      </c>
      <c r="D52" s="122">
        <v>1886636</v>
      </c>
      <c r="E52" s="134">
        <f>'ACT 1'!E52+'ACT 2'!E52+'ACT 3'!E52+'ACT 4'!E52+'ACT 5'!E52+'ACT 6'!E52+'ACT 9'!E52+'ACT 10'!E52+'ACT 11'!E52+'ACT 12'!E52+Transversal!E52+'ACT 7'!E52+'ACT 8'!E52</f>
        <v>0</v>
      </c>
      <c r="F52" s="22">
        <f t="shared" si="4"/>
        <v>0</v>
      </c>
      <c r="G52" s="142"/>
      <c r="H52" s="136"/>
    </row>
    <row r="53" spans="1:8" x14ac:dyDescent="0.3">
      <c r="A53" s="14" t="s">
        <v>150</v>
      </c>
      <c r="B53" s="15" t="str">
        <f>VLOOKUP($A53,'[2]1. COE '!$A$22:$D$812,2,FALSE)</f>
        <v>Boilermaker</v>
      </c>
      <c r="C53" s="16" t="str">
        <f>VLOOKUP($A53,'[2]1. COE '!$A$22:$D$812,3,FALSE)</f>
        <v>DÍA</v>
      </c>
      <c r="D53" s="122">
        <v>1568565</v>
      </c>
      <c r="E53" s="134">
        <f>'ACT 1'!E53+'ACT 2'!E53+'ACT 3'!E53+'ACT 4'!E53+'ACT 5'!E53+'ACT 6'!E53+'ACT 9'!E53+'ACT 10'!E53+'ACT 11'!E53+'ACT 12'!E53+Transversal!E53+'ACT 7'!E53+'ACT 8'!E53</f>
        <v>0</v>
      </c>
      <c r="F53" s="22">
        <f t="shared" si="4"/>
        <v>0</v>
      </c>
      <c r="G53" s="142"/>
      <c r="H53" s="136"/>
    </row>
    <row r="54" spans="1:8" x14ac:dyDescent="0.3">
      <c r="A54" s="3" t="s">
        <v>151</v>
      </c>
      <c r="B54" s="4" t="s">
        <v>152</v>
      </c>
      <c r="C54" s="5"/>
      <c r="D54" s="125"/>
      <c r="E54" s="5"/>
      <c r="F54" s="6">
        <f>+F55+F66+F77+F88</f>
        <v>0</v>
      </c>
      <c r="G54" s="142"/>
      <c r="H54" s="136"/>
    </row>
    <row r="55" spans="1:8" x14ac:dyDescent="0.3">
      <c r="A55" s="7" t="s">
        <v>4</v>
      </c>
      <c r="B55" s="7" t="s">
        <v>5</v>
      </c>
      <c r="C55" s="19"/>
      <c r="D55" s="124"/>
      <c r="E55" s="19"/>
      <c r="F55" s="20">
        <f>SUM(F56:F65)</f>
        <v>0</v>
      </c>
      <c r="G55" s="142"/>
      <c r="H55" s="136"/>
    </row>
    <row r="56" spans="1:8" x14ac:dyDescent="0.3">
      <c r="A56" s="14" t="s">
        <v>153</v>
      </c>
      <c r="B56" s="15" t="str">
        <f>VLOOKUP($A56,'[2]1. COE '!$A$22:$D$812,2,FALSE)</f>
        <v>Tarifa Integral por Especialidad Metalistería</v>
      </c>
      <c r="C56" s="16" t="str">
        <f>VLOOKUP($A56,'[2]1. COE '!$A$22:$D$812,3,FALSE)</f>
        <v>HH</v>
      </c>
      <c r="D56" s="122">
        <v>59112</v>
      </c>
      <c r="E56" s="133">
        <f>'ACT 1'!E56+'ACT 2'!E56+'ACT 3'!E56+'ACT 4'!E56+'ACT 5'!E56+'ACT 6'!E56+'ACT 9'!E56+'ACT 10'!E56+'ACT 11'!E56+'ACT 12'!E56+Transversal!E56+'ACT 7'!E56+'ACT 8'!E56</f>
        <v>0</v>
      </c>
      <c r="F56" s="23">
        <f>+ROUND(D56*E56,0)</f>
        <v>0</v>
      </c>
      <c r="G56" s="142"/>
      <c r="H56" s="136"/>
    </row>
    <row r="57" spans="1:8" x14ac:dyDescent="0.3">
      <c r="A57" s="14" t="s">
        <v>154</v>
      </c>
      <c r="B57" s="15" t="str">
        <f>VLOOKUP($A57,'[2]1. COE '!$A$22:$D$812,2,FALSE)</f>
        <v>Tarifa Integral por Especialidad Soldadura</v>
      </c>
      <c r="C57" s="16" t="str">
        <f>VLOOKUP($A57,'[2]1. COE '!$A$22:$D$812,3,FALSE)</f>
        <v>HH</v>
      </c>
      <c r="D57" s="122">
        <v>61525</v>
      </c>
      <c r="E57" s="134">
        <f>'ACT 1'!E57+'ACT 2'!E57+'ACT 3'!E57+'ACT 4'!E57+'ACT 5'!E57+'ACT 6'!E57+'ACT 9'!E57+'ACT 10'!E57+'ACT 11'!E57+'ACT 12'!E57+Transversal!E57+'ACT 7'!E57+'ACT 8'!E57</f>
        <v>0</v>
      </c>
      <c r="F57" s="24">
        <f>+ROUND(D57*E57,0)</f>
        <v>0</v>
      </c>
      <c r="G57" s="142"/>
      <c r="H57" s="136"/>
    </row>
    <row r="58" spans="1:8" x14ac:dyDescent="0.3">
      <c r="A58" s="14" t="s">
        <v>155</v>
      </c>
      <c r="B58" s="15" t="str">
        <f>VLOOKUP($A58,'[2]1. COE '!$A$22:$D$812,2,FALSE)</f>
        <v>Tarifa Integral por Especialidad Mecánica</v>
      </c>
      <c r="C58" s="16" t="str">
        <f>VLOOKUP($A58,'[2]1. COE '!$A$22:$D$812,3,FALSE)</f>
        <v>HH</v>
      </c>
      <c r="D58" s="122">
        <v>61601</v>
      </c>
      <c r="E58" s="134">
        <f>'ACT 1'!E58+'ACT 2'!E58+'ACT 3'!E58+'ACT 4'!E58+'ACT 5'!E58+'ACT 6'!E58+'ACT 9'!E58+'ACT 10'!E58+'ACT 11'!E58+'ACT 12'!E58+Transversal!E58+'ACT 7'!E58+'ACT 8'!E58</f>
        <v>0</v>
      </c>
      <c r="F58" s="24">
        <f t="shared" ref="F58:F65" si="5">+ROUND(D58*E58,0)</f>
        <v>0</v>
      </c>
      <c r="G58" s="142"/>
      <c r="H58" s="136"/>
    </row>
    <row r="59" spans="1:8" x14ac:dyDescent="0.3">
      <c r="A59" s="14" t="s">
        <v>156</v>
      </c>
      <c r="B59" s="15" t="str">
        <f>VLOOKUP($A59,'[2]1. COE '!$A$22:$D$812,2,FALSE)</f>
        <v>Tarifa Integral por Especialidad Electricidad</v>
      </c>
      <c r="C59" s="16" t="str">
        <f>VLOOKUP($A59,'[2]1. COE '!$A$22:$D$812,3,FALSE)</f>
        <v>HH</v>
      </c>
      <c r="D59" s="122">
        <v>61601</v>
      </c>
      <c r="E59" s="134">
        <f>'ACT 1'!E59+'ACT 2'!E59+'ACT 3'!E59+'ACT 4'!E59+'ACT 5'!E59+'ACT 6'!E59+'ACT 9'!E59+'ACT 10'!E59+'ACT 11'!E59+'ACT 12'!E59+Transversal!E59+'ACT 7'!E59+'ACT 8'!E59</f>
        <v>0</v>
      </c>
      <c r="F59" s="24">
        <f t="shared" si="5"/>
        <v>0</v>
      </c>
      <c r="G59" s="142"/>
      <c r="H59" s="136"/>
    </row>
    <row r="60" spans="1:8" x14ac:dyDescent="0.3">
      <c r="A60" s="14" t="s">
        <v>157</v>
      </c>
      <c r="B60" s="15" t="str">
        <f>VLOOKUP($A60,'[2]1. COE '!$A$22:$D$812,2,FALSE)</f>
        <v>Tarifa Integral por Especialidad Instrumentista</v>
      </c>
      <c r="C60" s="16" t="str">
        <f>VLOOKUP($A60,'[2]1. COE '!$A$22:$D$812,3,FALSE)</f>
        <v>HH</v>
      </c>
      <c r="D60" s="122">
        <v>61677</v>
      </c>
      <c r="E60" s="134">
        <f>'ACT 1'!E60+'ACT 2'!E60+'ACT 3'!E60+'ACT 4'!E60+'ACT 5'!E60+'ACT 6'!E60+'ACT 9'!E60+'ACT 10'!E60+'ACT 11'!E60+'ACT 12'!E60+Transversal!E60+'ACT 7'!E60+'ACT 8'!E60</f>
        <v>0</v>
      </c>
      <c r="F60" s="24">
        <f t="shared" si="5"/>
        <v>0</v>
      </c>
      <c r="G60" s="142"/>
      <c r="H60" s="136"/>
    </row>
    <row r="61" spans="1:8" x14ac:dyDescent="0.3">
      <c r="A61" s="14" t="s">
        <v>158</v>
      </c>
      <c r="B61" s="15" t="str">
        <f>VLOOKUP($A61,'[2]1. COE '!$A$22:$D$812,2,FALSE)</f>
        <v>Tarifa Integral por Especialidad Refractarista</v>
      </c>
      <c r="C61" s="16" t="str">
        <f>VLOOKUP($A61,'[2]1. COE '!$A$22:$D$812,3,FALSE)</f>
        <v>HH</v>
      </c>
      <c r="D61" s="122">
        <v>56034</v>
      </c>
      <c r="E61" s="134">
        <f>'ACT 1'!E61+'ACT 2'!E61+'ACT 3'!E61+'ACT 4'!E61+'ACT 5'!E61+'ACT 6'!E61+'ACT 9'!E61+'ACT 10'!E61+'ACT 11'!E61+'ACT 12'!E61+Transversal!E61+'ACT 7'!E61+'ACT 8'!E61</f>
        <v>0</v>
      </c>
      <c r="F61" s="24">
        <f t="shared" si="5"/>
        <v>0</v>
      </c>
      <c r="G61" s="142"/>
      <c r="H61" s="136"/>
    </row>
    <row r="62" spans="1:8" x14ac:dyDescent="0.3">
      <c r="A62" s="14" t="s">
        <v>159</v>
      </c>
      <c r="B62" s="15" t="str">
        <f>VLOOKUP($A62,'[2]1. COE '!$A$22:$D$812,2,FALSE)</f>
        <v>Tarifa Integral por Especialidad limpieza de equipos</v>
      </c>
      <c r="C62" s="16" t="str">
        <f>VLOOKUP($A62,'[2]1. COE '!$A$22:$D$812,3,FALSE)</f>
        <v>HH</v>
      </c>
      <c r="D62" s="122">
        <v>57228</v>
      </c>
      <c r="E62" s="134">
        <f>'ACT 1'!E62+'ACT 2'!E62+'ACT 3'!E62+'ACT 4'!E62+'ACT 5'!E62+'ACT 6'!E62+'ACT 9'!E62+'ACT 10'!E62+'ACT 11'!E62+'ACT 12'!E62+Transversal!E62+'ACT 7'!E62+'ACT 8'!E62</f>
        <v>0</v>
      </c>
      <c r="F62" s="24">
        <f t="shared" si="5"/>
        <v>0</v>
      </c>
      <c r="G62" s="142"/>
      <c r="H62" s="136"/>
    </row>
    <row r="63" spans="1:8" x14ac:dyDescent="0.3">
      <c r="A63" s="14" t="s">
        <v>160</v>
      </c>
      <c r="B63" s="15" t="str">
        <f>VLOOKUP($A63,'[2]1. COE '!$A$22:$D$812,2,FALSE)</f>
        <v>Tarifa Integral por Especialidad Aislamiento y Obra civil</v>
      </c>
      <c r="C63" s="16" t="str">
        <f>VLOOKUP($A63,'[2]1. COE '!$A$22:$D$812,3,FALSE)</f>
        <v>HH</v>
      </c>
      <c r="D63" s="122">
        <v>55844</v>
      </c>
      <c r="E63" s="134">
        <f>'ACT 1'!E63+'ACT 2'!E63+'ACT 3'!E63+'ACT 4'!E63+'ACT 5'!E63+'ACT 6'!E63+'ACT 9'!E63+'ACT 10'!E63+'ACT 11'!E63+'ACT 12'!E63+Transversal!E63+'ACT 7'!E63+'ACT 8'!E63</f>
        <v>0</v>
      </c>
      <c r="F63" s="24">
        <f t="shared" si="5"/>
        <v>0</v>
      </c>
      <c r="G63" s="142"/>
      <c r="H63" s="136"/>
    </row>
    <row r="64" spans="1:8" x14ac:dyDescent="0.3">
      <c r="A64" s="14" t="s">
        <v>161</v>
      </c>
      <c r="B64" s="15" t="str">
        <f>VLOOKUP($A64,'[2]1. COE '!$A$22:$D$812,2,FALSE)</f>
        <v>Tarifa Integral por Especialidad Pintura</v>
      </c>
      <c r="C64" s="16" t="str">
        <f>VLOOKUP($A64,'[2]1. COE '!$A$22:$D$812,3,FALSE)</f>
        <v>HH</v>
      </c>
      <c r="D64" s="122">
        <v>54600</v>
      </c>
      <c r="E64" s="134">
        <f>'ACT 1'!E64+'ACT 2'!E64+'ACT 3'!E64+'ACT 4'!E64+'ACT 5'!E64+'ACT 6'!E64+'ACT 9'!E64+'ACT 10'!E64+'ACT 11'!E64+'ACT 12'!E64+Transversal!E64+'ACT 7'!E64+'ACT 8'!E64</f>
        <v>0</v>
      </c>
      <c r="F64" s="24">
        <f t="shared" si="5"/>
        <v>0</v>
      </c>
      <c r="G64" s="142"/>
      <c r="H64" s="136"/>
    </row>
    <row r="65" spans="1:8" x14ac:dyDescent="0.3">
      <c r="A65" s="14" t="s">
        <v>162</v>
      </c>
      <c r="B65" s="15" t="str">
        <f>VLOOKUP($A65,'[2]1. COE '!$A$22:$D$812,2,FALSE)</f>
        <v>Tarifa Integral por Especialidad Andamios</v>
      </c>
      <c r="C65" s="16" t="str">
        <f>VLOOKUP($A65,'[2]1. COE '!$A$22:$D$812,3,FALSE)</f>
        <v>HH</v>
      </c>
      <c r="D65" s="122">
        <v>57275</v>
      </c>
      <c r="E65" s="134">
        <f>'ACT 1'!E65+'ACT 2'!E65+'ACT 3'!E65+'ACT 4'!E65+'ACT 5'!E65+'ACT 6'!E65+'ACT 9'!E65+'ACT 10'!E65+'ACT 11'!E65+'ACT 12'!E65+Transversal!E65+'ACT 7'!E65+'ACT 8'!E65</f>
        <v>0</v>
      </c>
      <c r="F65" s="24">
        <f t="shared" si="5"/>
        <v>0</v>
      </c>
      <c r="G65" s="142"/>
      <c r="H65" s="136"/>
    </row>
    <row r="66" spans="1:8" x14ac:dyDescent="0.3">
      <c r="A66" s="7" t="s">
        <v>6</v>
      </c>
      <c r="B66" s="7" t="s">
        <v>7</v>
      </c>
      <c r="C66" s="19"/>
      <c r="D66" s="124"/>
      <c r="E66" s="19"/>
      <c r="F66" s="20">
        <f>SUM(F67:F76)</f>
        <v>0</v>
      </c>
      <c r="G66" s="142"/>
      <c r="H66" s="136"/>
    </row>
    <row r="67" spans="1:8" x14ac:dyDescent="0.3">
      <c r="A67" s="14" t="s">
        <v>163</v>
      </c>
      <c r="B67" s="15" t="str">
        <f>VLOOKUP($A67,'[2]1. COE '!$A$22:$D$812,2,FALSE)</f>
        <v>Tarifa Integral por Especialidad Metalistería</v>
      </c>
      <c r="C67" s="16" t="str">
        <f>VLOOKUP($A67,'[2]1. COE '!$A$22:$D$812,3,FALSE)</f>
        <v>HH</v>
      </c>
      <c r="D67" s="122">
        <v>67071</v>
      </c>
      <c r="E67" s="133">
        <f>'ACT 1'!E67+'ACT 2'!E67+'ACT 3'!E67+'ACT 4'!E67+'ACT 5'!E67+'ACT 6'!E67+'ACT 9'!E67+'ACT 10'!E67+'ACT 11'!E67+'ACT 12'!E67+Transversal!E67+'ACT 7'!E67+'ACT 8'!E67</f>
        <v>0</v>
      </c>
      <c r="F67" s="23">
        <f>+ROUND(D67*E67,0)</f>
        <v>0</v>
      </c>
      <c r="G67" s="142"/>
      <c r="H67" s="136"/>
    </row>
    <row r="68" spans="1:8" x14ac:dyDescent="0.3">
      <c r="A68" s="14" t="s">
        <v>164</v>
      </c>
      <c r="B68" s="15" t="str">
        <f>VLOOKUP($A68,'[2]1. COE '!$A$22:$D$812,2,FALSE)</f>
        <v>Tarifa Integral por Especialidad Soldadura</v>
      </c>
      <c r="C68" s="16" t="str">
        <f>VLOOKUP($A68,'[2]1. COE '!$A$22:$D$812,3,FALSE)</f>
        <v>HH</v>
      </c>
      <c r="D68" s="122">
        <v>69954</v>
      </c>
      <c r="E68" s="134">
        <f>'ACT 1'!E68+'ACT 2'!E68+'ACT 3'!E68+'ACT 4'!E68+'ACT 5'!E68+'ACT 6'!E68+'ACT 9'!E68+'ACT 10'!E68+'ACT 11'!E68+'ACT 12'!E68+Transversal!E68+'ACT 7'!E68+'ACT 8'!E68</f>
        <v>0</v>
      </c>
      <c r="F68" s="24">
        <f>+ROUND(D68*E68,0)</f>
        <v>0</v>
      </c>
      <c r="G68" s="142"/>
      <c r="H68" s="136"/>
    </row>
    <row r="69" spans="1:8" x14ac:dyDescent="0.3">
      <c r="A69" s="14" t="s">
        <v>165</v>
      </c>
      <c r="B69" s="15" t="str">
        <f>VLOOKUP($A69,'[2]1. COE '!$A$22:$D$812,2,FALSE)</f>
        <v>Tarifa Integral por Especialidad Mecánica</v>
      </c>
      <c r="C69" s="16" t="str">
        <f>VLOOKUP($A69,'[2]1. COE '!$A$22:$D$812,3,FALSE)</f>
        <v>HH</v>
      </c>
      <c r="D69" s="122">
        <v>65053</v>
      </c>
      <c r="E69" s="134">
        <f>'ACT 1'!E69+'ACT 2'!E69+'ACT 3'!E69+'ACT 4'!E69+'ACT 5'!E69+'ACT 6'!E69+'ACT 9'!E69+'ACT 10'!E69+'ACT 11'!E69+'ACT 12'!E69+Transversal!E69+'ACT 7'!E69+'ACT 8'!E69</f>
        <v>0</v>
      </c>
      <c r="F69" s="24">
        <f t="shared" ref="F69:F98" si="6">+ROUND(D69*E69,0)</f>
        <v>0</v>
      </c>
      <c r="G69" s="142"/>
      <c r="H69" s="136"/>
    </row>
    <row r="70" spans="1:8" x14ac:dyDescent="0.3">
      <c r="A70" s="14" t="s">
        <v>166</v>
      </c>
      <c r="B70" s="15" t="str">
        <f>VLOOKUP($A70,'[2]1. COE '!$A$22:$D$812,2,FALSE)</f>
        <v>Tarifa Integral por Especialidad Electricidad</v>
      </c>
      <c r="C70" s="16" t="str">
        <f>VLOOKUP($A70,'[2]1. COE '!$A$22:$D$812,3,FALSE)</f>
        <v>HH</v>
      </c>
      <c r="D70" s="122">
        <v>65053</v>
      </c>
      <c r="E70" s="134">
        <f>'ACT 1'!E70+'ACT 2'!E70+'ACT 3'!E70+'ACT 4'!E70+'ACT 5'!E70+'ACT 6'!E70+'ACT 9'!E70+'ACT 10'!E70+'ACT 11'!E70+'ACT 12'!E70+Transversal!E70+'ACT 7'!E70+'ACT 8'!E70</f>
        <v>0</v>
      </c>
      <c r="F70" s="24">
        <f t="shared" si="6"/>
        <v>0</v>
      </c>
      <c r="G70" s="142"/>
      <c r="H70" s="136"/>
    </row>
    <row r="71" spans="1:8" x14ac:dyDescent="0.3">
      <c r="A71" s="14" t="s">
        <v>167</v>
      </c>
      <c r="B71" s="15" t="str">
        <f>VLOOKUP($A71,'[2]1. COE '!$A$22:$D$812,2,FALSE)</f>
        <v>Tarifa Integral por Especialidad Instrumentista</v>
      </c>
      <c r="C71" s="16" t="str">
        <f>VLOOKUP($A71,'[2]1. COE '!$A$22:$D$812,3,FALSE)</f>
        <v>HH</v>
      </c>
      <c r="D71" s="122">
        <v>65270</v>
      </c>
      <c r="E71" s="134">
        <f>'ACT 1'!E71+'ACT 2'!E71+'ACT 3'!E71+'ACT 4'!E71+'ACT 5'!E71+'ACT 6'!E71+'ACT 9'!E71+'ACT 10'!E71+'ACT 11'!E71+'ACT 12'!E71+Transversal!E71+'ACT 7'!E71+'ACT 8'!E71</f>
        <v>0</v>
      </c>
      <c r="F71" s="24">
        <f t="shared" si="6"/>
        <v>0</v>
      </c>
      <c r="G71" s="142"/>
      <c r="H71" s="136"/>
    </row>
    <row r="72" spans="1:8" x14ac:dyDescent="0.3">
      <c r="A72" s="14" t="s">
        <v>168</v>
      </c>
      <c r="B72" s="15" t="str">
        <f>VLOOKUP($A72,'[2]1. COE '!$A$22:$D$812,2,FALSE)</f>
        <v>Tarifa Integral por Especialidad Refractarista</v>
      </c>
      <c r="C72" s="16" t="str">
        <f>VLOOKUP($A72,'[2]1. COE '!$A$22:$D$812,3,FALSE)</f>
        <v>HH</v>
      </c>
      <c r="D72" s="122">
        <v>63436</v>
      </c>
      <c r="E72" s="134">
        <f>'ACT 1'!E72+'ACT 2'!E72+'ACT 3'!E72+'ACT 4'!E72+'ACT 5'!E72+'ACT 6'!E72+'ACT 9'!E72+'ACT 10'!E72+'ACT 11'!E72+'ACT 12'!E72+Transversal!E72+'ACT 7'!E72+'ACT 8'!E72</f>
        <v>0</v>
      </c>
      <c r="F72" s="24">
        <f t="shared" si="6"/>
        <v>0</v>
      </c>
      <c r="G72" s="142"/>
      <c r="H72" s="136"/>
    </row>
    <row r="73" spans="1:8" x14ac:dyDescent="0.3">
      <c r="A73" s="14" t="s">
        <v>169</v>
      </c>
      <c r="B73" s="15" t="str">
        <f>VLOOKUP($A73,'[2]1. COE '!$A$22:$D$812,2,FALSE)</f>
        <v>Tarifa Integral por Especialidad limpieza de equipos</v>
      </c>
      <c r="C73" s="16" t="str">
        <f>VLOOKUP($A73,'[2]1. COE '!$A$22:$D$812,3,FALSE)</f>
        <v>HH</v>
      </c>
      <c r="D73" s="122">
        <v>64845</v>
      </c>
      <c r="E73" s="134">
        <f>'ACT 1'!E73+'ACT 2'!E73+'ACT 3'!E73+'ACT 4'!E73+'ACT 5'!E73+'ACT 6'!E73+'ACT 9'!E73+'ACT 10'!E73+'ACT 11'!E73+'ACT 12'!E73+Transversal!E73+'ACT 7'!E73+'ACT 8'!E73</f>
        <v>0</v>
      </c>
      <c r="F73" s="24">
        <f t="shared" si="6"/>
        <v>0</v>
      </c>
      <c r="G73" s="142"/>
      <c r="H73" s="136"/>
    </row>
    <row r="74" spans="1:8" x14ac:dyDescent="0.3">
      <c r="A74" s="14" t="s">
        <v>170</v>
      </c>
      <c r="B74" s="15" t="str">
        <f>VLOOKUP($A74,'[2]1. COE '!$A$22:$D$812,2,FALSE)</f>
        <v>Tarifa Integral por Especialidad Aislamiento y Obra civil</v>
      </c>
      <c r="C74" s="16" t="str">
        <f>VLOOKUP($A74,'[2]1. COE '!$A$22:$D$812,3,FALSE)</f>
        <v>HH</v>
      </c>
      <c r="D74" s="122">
        <v>58845</v>
      </c>
      <c r="E74" s="134">
        <f>'ACT 1'!E74+'ACT 2'!E74+'ACT 3'!E74+'ACT 4'!E74+'ACT 5'!E74+'ACT 6'!E74+'ACT 9'!E74+'ACT 10'!E74+'ACT 11'!E74+'ACT 12'!E74+Transversal!E74+'ACT 7'!E74+'ACT 8'!E74</f>
        <v>0</v>
      </c>
      <c r="F74" s="24">
        <f t="shared" si="6"/>
        <v>0</v>
      </c>
      <c r="G74" s="142"/>
      <c r="H74" s="136"/>
    </row>
    <row r="75" spans="1:8" x14ac:dyDescent="0.3">
      <c r="A75" s="14" t="s">
        <v>171</v>
      </c>
      <c r="B75" s="15" t="str">
        <f>VLOOKUP($A75,'[2]1. COE '!$A$22:$D$812,2,FALSE)</f>
        <v>Tarifa Integral por Especialidad Pintura</v>
      </c>
      <c r="C75" s="16" t="str">
        <f>VLOOKUP($A75,'[2]1. COE '!$A$22:$D$812,3,FALSE)</f>
        <v>HH</v>
      </c>
      <c r="D75" s="122">
        <v>61711</v>
      </c>
      <c r="E75" s="134">
        <f>'ACT 1'!E75+'ACT 2'!E75+'ACT 3'!E75+'ACT 4'!E75+'ACT 5'!E75+'ACT 6'!E75+'ACT 9'!E75+'ACT 10'!E75+'ACT 11'!E75+'ACT 12'!E75+Transversal!E75+'ACT 7'!E75+'ACT 8'!E75</f>
        <v>0</v>
      </c>
      <c r="F75" s="24">
        <f t="shared" si="6"/>
        <v>0</v>
      </c>
      <c r="G75" s="142"/>
      <c r="H75" s="136"/>
    </row>
    <row r="76" spans="1:8" x14ac:dyDescent="0.3">
      <c r="A76" s="14" t="s">
        <v>172</v>
      </c>
      <c r="B76" s="15" t="str">
        <f>VLOOKUP($A76,'[2]1. COE '!$A$22:$D$812,2,FALSE)</f>
        <v>Tarifa Integral por Especialidad Andamios</v>
      </c>
      <c r="C76" s="16" t="str">
        <f>VLOOKUP($A76,'[2]1. COE '!$A$22:$D$812,3,FALSE)</f>
        <v>HH</v>
      </c>
      <c r="D76" s="122">
        <v>60820</v>
      </c>
      <c r="E76" s="134">
        <f>'ACT 1'!E76+'ACT 2'!E76+'ACT 3'!E76+'ACT 4'!E76+'ACT 5'!E76+'ACT 6'!E76+'ACT 9'!E76+'ACT 10'!E76+'ACT 11'!E76+'ACT 12'!E76+Transversal!E76+'ACT 7'!E76+'ACT 8'!E76</f>
        <v>0</v>
      </c>
      <c r="F76" s="24">
        <f t="shared" si="6"/>
        <v>0</v>
      </c>
      <c r="G76" s="142"/>
      <c r="H76" s="136"/>
    </row>
    <row r="77" spans="1:8" x14ac:dyDescent="0.3">
      <c r="A77" s="61" t="s">
        <v>8</v>
      </c>
      <c r="B77" s="61" t="s">
        <v>9</v>
      </c>
      <c r="C77" s="62"/>
      <c r="D77" s="126"/>
      <c r="E77" s="62"/>
      <c r="F77" s="63">
        <f>SUM(F78:F87)</f>
        <v>0</v>
      </c>
      <c r="G77" s="142"/>
      <c r="H77" s="136"/>
    </row>
    <row r="78" spans="1:8" x14ac:dyDescent="0.3">
      <c r="A78" s="14" t="s">
        <v>173</v>
      </c>
      <c r="B78" s="14" t="s">
        <v>174</v>
      </c>
      <c r="C78" s="48" t="s">
        <v>175</v>
      </c>
      <c r="D78" s="127">
        <v>66529</v>
      </c>
      <c r="E78" s="134">
        <f>'ACT 1'!E78+'ACT 2'!E78+'ACT 3'!E78+'ACT 4'!E78+'ACT 5'!E78+'ACT 6'!E78+'ACT 9'!E78+'ACT 10'!E78+'ACT 11'!E78+'ACT 12'!E78+Transversal!E78+'ACT 7'!E78+'ACT 8'!E78</f>
        <v>0</v>
      </c>
      <c r="F78" s="24">
        <f t="shared" si="6"/>
        <v>0</v>
      </c>
      <c r="G78" s="142"/>
      <c r="H78" s="136"/>
    </row>
    <row r="79" spans="1:8" x14ac:dyDescent="0.3">
      <c r="A79" s="14" t="s">
        <v>176</v>
      </c>
      <c r="B79" s="14" t="s">
        <v>177</v>
      </c>
      <c r="C79" s="48" t="s">
        <v>175</v>
      </c>
      <c r="D79" s="127">
        <v>69336</v>
      </c>
      <c r="E79" s="134">
        <f>'ACT 1'!E79+'ACT 2'!E79+'ACT 3'!E79+'ACT 4'!E79+'ACT 5'!E79+'ACT 6'!E79+'ACT 9'!E79+'ACT 10'!E79+'ACT 11'!E79+'ACT 12'!E79+Transversal!E79+'ACT 7'!E79+'ACT 8'!E79</f>
        <v>0</v>
      </c>
      <c r="F79" s="24">
        <f t="shared" si="6"/>
        <v>0</v>
      </c>
      <c r="G79" s="142"/>
      <c r="H79" s="136"/>
    </row>
    <row r="80" spans="1:8" x14ac:dyDescent="0.3">
      <c r="A80" s="14" t="s">
        <v>178</v>
      </c>
      <c r="B80" s="14" t="s">
        <v>179</v>
      </c>
      <c r="C80" s="48" t="s">
        <v>175</v>
      </c>
      <c r="D80" s="127">
        <v>69420</v>
      </c>
      <c r="E80" s="134">
        <f>'ACT 1'!E80+'ACT 2'!E80+'ACT 3'!E80+'ACT 4'!E80+'ACT 5'!E80+'ACT 6'!E80+'ACT 9'!E80+'ACT 10'!E80+'ACT 11'!E80+'ACT 12'!E80+Transversal!E80+'ACT 7'!E80+'ACT 8'!E80</f>
        <v>0</v>
      </c>
      <c r="F80" s="24">
        <f t="shared" si="6"/>
        <v>0</v>
      </c>
      <c r="G80" s="142"/>
      <c r="H80" s="136"/>
    </row>
    <row r="81" spans="1:8" x14ac:dyDescent="0.3">
      <c r="A81" s="14" t="s">
        <v>180</v>
      </c>
      <c r="B81" s="14" t="s">
        <v>181</v>
      </c>
      <c r="C81" s="48" t="s">
        <v>175</v>
      </c>
      <c r="D81" s="127">
        <v>69420</v>
      </c>
      <c r="E81" s="134">
        <f>'ACT 1'!E81+'ACT 2'!E81+'ACT 3'!E81+'ACT 4'!E81+'ACT 5'!E81+'ACT 6'!E81+'ACT 9'!E81+'ACT 10'!E81+'ACT 11'!E81+'ACT 12'!E81+Transversal!E81+'ACT 7'!E81+'ACT 8'!E81</f>
        <v>0</v>
      </c>
      <c r="F81" s="24">
        <f t="shared" si="6"/>
        <v>0</v>
      </c>
      <c r="G81" s="142"/>
      <c r="H81" s="136"/>
    </row>
    <row r="82" spans="1:8" x14ac:dyDescent="0.3">
      <c r="A82" s="14" t="s">
        <v>182</v>
      </c>
      <c r="B82" s="14" t="s">
        <v>183</v>
      </c>
      <c r="C82" s="48" t="s">
        <v>175</v>
      </c>
      <c r="D82" s="127">
        <v>69520</v>
      </c>
      <c r="E82" s="134">
        <f>'ACT 1'!E82+'ACT 2'!E82+'ACT 3'!E82+'ACT 4'!E82+'ACT 5'!E82+'ACT 6'!E82+'ACT 9'!E82+'ACT 10'!E82+'ACT 11'!E82+'ACT 12'!E82+Transversal!E82+'ACT 7'!E82+'ACT 8'!E82</f>
        <v>0</v>
      </c>
      <c r="F82" s="24">
        <f t="shared" si="6"/>
        <v>0</v>
      </c>
      <c r="G82" s="142"/>
      <c r="H82" s="136"/>
    </row>
    <row r="83" spans="1:8" x14ac:dyDescent="0.3">
      <c r="A83" s="14" t="s">
        <v>184</v>
      </c>
      <c r="B83" s="14" t="s">
        <v>185</v>
      </c>
      <c r="C83" s="48" t="s">
        <v>175</v>
      </c>
      <c r="D83" s="127">
        <v>62828</v>
      </c>
      <c r="E83" s="134">
        <f>'ACT 1'!E83+'ACT 2'!E83+'ACT 3'!E83+'ACT 4'!E83+'ACT 5'!E83+'ACT 6'!E83+'ACT 9'!E83+'ACT 10'!E83+'ACT 11'!E83+'ACT 12'!E83+Transversal!E83+'ACT 7'!E83+'ACT 8'!E83</f>
        <v>0</v>
      </c>
      <c r="F83" s="24">
        <f t="shared" si="6"/>
        <v>0</v>
      </c>
      <c r="G83" s="142"/>
      <c r="H83" s="136"/>
    </row>
    <row r="84" spans="1:8" x14ac:dyDescent="0.3">
      <c r="A84" s="14" t="s">
        <v>186</v>
      </c>
      <c r="B84" s="14" t="s">
        <v>187</v>
      </c>
      <c r="C84" s="48" t="s">
        <v>175</v>
      </c>
      <c r="D84" s="127">
        <v>60368</v>
      </c>
      <c r="E84" s="134">
        <f>'ACT 1'!E84+'ACT 2'!E84+'ACT 3'!E84+'ACT 4'!E84+'ACT 5'!E84+'ACT 6'!E84+'ACT 9'!E84+'ACT 10'!E84+'ACT 11'!E84+'ACT 12'!E84+Transversal!E84+'ACT 7'!E84+'ACT 8'!E84</f>
        <v>0</v>
      </c>
      <c r="F84" s="24">
        <f t="shared" si="6"/>
        <v>0</v>
      </c>
      <c r="G84" s="142"/>
      <c r="H84" s="136"/>
    </row>
    <row r="85" spans="1:8" x14ac:dyDescent="0.3">
      <c r="A85" s="14" t="s">
        <v>188</v>
      </c>
      <c r="B85" s="14" t="s">
        <v>189</v>
      </c>
      <c r="C85" s="48" t="s">
        <v>175</v>
      </c>
      <c r="D85" s="127">
        <v>58926</v>
      </c>
      <c r="E85" s="134">
        <f>'ACT 1'!E85+'ACT 2'!E85+'ACT 3'!E85+'ACT 4'!E85+'ACT 5'!E85+'ACT 6'!E85+'ACT 9'!E85+'ACT 10'!E85+'ACT 11'!E85+'ACT 12'!E85+Transversal!E85+'ACT 7'!E85+'ACT 8'!E85</f>
        <v>0</v>
      </c>
      <c r="F85" s="24">
        <f t="shared" si="6"/>
        <v>0</v>
      </c>
      <c r="G85" s="142"/>
      <c r="H85" s="136"/>
    </row>
    <row r="86" spans="1:8" x14ac:dyDescent="0.3">
      <c r="A86" s="14" t="s">
        <v>190</v>
      </c>
      <c r="B86" s="14" t="s">
        <v>191</v>
      </c>
      <c r="C86" s="48" t="s">
        <v>175</v>
      </c>
      <c r="D86" s="127">
        <v>57652</v>
      </c>
      <c r="E86" s="134">
        <f>'ACT 1'!E86+'ACT 2'!E86+'ACT 3'!E86+'ACT 4'!E86+'ACT 5'!E86+'ACT 6'!E86+'ACT 9'!E86+'ACT 10'!E86+'ACT 11'!E86+'ACT 12'!E86+Transversal!E86+'ACT 7'!E86+'ACT 8'!E86</f>
        <v>0</v>
      </c>
      <c r="F86" s="24">
        <f t="shared" si="6"/>
        <v>0</v>
      </c>
      <c r="G86" s="142"/>
      <c r="H86" s="136"/>
    </row>
    <row r="87" spans="1:8" x14ac:dyDescent="0.3">
      <c r="A87" s="14" t="s">
        <v>192</v>
      </c>
      <c r="B87" s="14" t="s">
        <v>193</v>
      </c>
      <c r="C87" s="48" t="s">
        <v>175</v>
      </c>
      <c r="D87" s="127">
        <v>60402</v>
      </c>
      <c r="E87" s="134">
        <f>'ACT 1'!E87+'ACT 2'!E87+'ACT 3'!E87+'ACT 4'!E87+'ACT 5'!E87+'ACT 6'!E87+'ACT 9'!E87+'ACT 10'!E87+'ACT 11'!E87+'ACT 12'!E87+Transversal!E87+'ACT 7'!E87+'ACT 8'!E87</f>
        <v>0</v>
      </c>
      <c r="F87" s="24">
        <f t="shared" si="6"/>
        <v>0</v>
      </c>
      <c r="G87" s="142"/>
      <c r="H87" s="136"/>
    </row>
    <row r="88" spans="1:8" x14ac:dyDescent="0.3">
      <c r="A88" s="61" t="s">
        <v>10</v>
      </c>
      <c r="B88" s="61" t="s">
        <v>11</v>
      </c>
      <c r="C88" s="62"/>
      <c r="D88" s="126"/>
      <c r="E88" s="62"/>
      <c r="F88" s="63">
        <f>SUM(F89:F98)</f>
        <v>0</v>
      </c>
      <c r="G88" s="142"/>
      <c r="H88" s="136"/>
    </row>
    <row r="89" spans="1:8" x14ac:dyDescent="0.3">
      <c r="A89" s="14" t="s">
        <v>194</v>
      </c>
      <c r="B89" s="14" t="s">
        <v>174</v>
      </c>
      <c r="C89" s="48" t="s">
        <v>175</v>
      </c>
      <c r="D89" s="127">
        <v>75253</v>
      </c>
      <c r="E89" s="134">
        <f>'ACT 1'!E89+'ACT 2'!E89+'ACT 3'!E89+'ACT 4'!E89+'ACT 5'!E89+'ACT 6'!E89+'ACT 9'!E89+'ACT 10'!E89+'ACT 11'!E89+'ACT 12'!E89+Transversal!E89+'ACT 7'!E89+'ACT 8'!E89</f>
        <v>0</v>
      </c>
      <c r="F89" s="24">
        <f t="shared" si="6"/>
        <v>0</v>
      </c>
      <c r="G89" s="142"/>
      <c r="H89" s="136"/>
    </row>
    <row r="90" spans="1:8" x14ac:dyDescent="0.3">
      <c r="A90" s="14" t="s">
        <v>195</v>
      </c>
      <c r="B90" s="14" t="s">
        <v>177</v>
      </c>
      <c r="C90" s="48" t="s">
        <v>175</v>
      </c>
      <c r="D90" s="127">
        <v>81808</v>
      </c>
      <c r="E90" s="134">
        <f>'ACT 1'!E90+'ACT 2'!E90+'ACT 3'!E90+'ACT 4'!E90+'ACT 5'!E90+'ACT 6'!E90+'ACT 9'!E90+'ACT 10'!E90+'ACT 11'!E90+'ACT 12'!E90+Transversal!E90+'ACT 7'!E90+'ACT 8'!E90</f>
        <v>0</v>
      </c>
      <c r="F90" s="24">
        <f t="shared" si="6"/>
        <v>0</v>
      </c>
      <c r="G90" s="142"/>
      <c r="H90" s="136"/>
    </row>
    <row r="91" spans="1:8" x14ac:dyDescent="0.3">
      <c r="A91" s="14" t="s">
        <v>196</v>
      </c>
      <c r="B91" s="14" t="s">
        <v>179</v>
      </c>
      <c r="C91" s="48" t="s">
        <v>175</v>
      </c>
      <c r="D91" s="127">
        <v>75226</v>
      </c>
      <c r="E91" s="134">
        <f>'ACT 1'!E91+'ACT 2'!E91+'ACT 3'!E91+'ACT 4'!E91+'ACT 5'!E91+'ACT 6'!E91+'ACT 9'!E91+'ACT 10'!E91+'ACT 11'!E91+'ACT 12'!E91+Transversal!E91+'ACT 7'!E91+'ACT 8'!E91</f>
        <v>0</v>
      </c>
      <c r="F91" s="24">
        <f t="shared" si="6"/>
        <v>0</v>
      </c>
      <c r="G91" s="142"/>
      <c r="H91" s="136"/>
    </row>
    <row r="92" spans="1:8" x14ac:dyDescent="0.3">
      <c r="A92" s="14" t="s">
        <v>197</v>
      </c>
      <c r="B92" s="14" t="s">
        <v>181</v>
      </c>
      <c r="C92" s="48" t="s">
        <v>175</v>
      </c>
      <c r="D92" s="127">
        <v>70715</v>
      </c>
      <c r="E92" s="134">
        <f>'ACT 1'!E92+'ACT 2'!E92+'ACT 3'!E92+'ACT 4'!E92+'ACT 5'!E92+'ACT 6'!E92+'ACT 9'!E92+'ACT 10'!E92+'ACT 11'!E92+'ACT 12'!E92+Transversal!E92+'ACT 7'!E92+'ACT 8'!E92</f>
        <v>0</v>
      </c>
      <c r="F92" s="24">
        <f t="shared" si="6"/>
        <v>0</v>
      </c>
      <c r="G92" s="142"/>
      <c r="H92" s="136"/>
    </row>
    <row r="93" spans="1:8" x14ac:dyDescent="0.3">
      <c r="A93" s="14" t="s">
        <v>198</v>
      </c>
      <c r="B93" s="14" t="s">
        <v>183</v>
      </c>
      <c r="C93" s="48" t="s">
        <v>175</v>
      </c>
      <c r="D93" s="127">
        <v>75226</v>
      </c>
      <c r="E93" s="134">
        <f>'ACT 1'!E93+'ACT 2'!E93+'ACT 3'!E93+'ACT 4'!E93+'ACT 5'!E93+'ACT 6'!E93+'ACT 9'!E93+'ACT 10'!E93+'ACT 11'!E93+'ACT 12'!E93+Transversal!E93+'ACT 7'!E93+'ACT 8'!E93</f>
        <v>0</v>
      </c>
      <c r="F93" s="24">
        <f t="shared" si="6"/>
        <v>0</v>
      </c>
      <c r="G93" s="142"/>
      <c r="H93" s="136"/>
    </row>
    <row r="94" spans="1:8" x14ac:dyDescent="0.3">
      <c r="A94" s="14" t="s">
        <v>199</v>
      </c>
      <c r="B94" s="14" t="s">
        <v>185</v>
      </c>
      <c r="C94" s="48" t="s">
        <v>175</v>
      </c>
      <c r="D94" s="127">
        <v>69315</v>
      </c>
      <c r="E94" s="134">
        <f>'ACT 1'!E94+'ACT 2'!E94+'ACT 3'!E94+'ACT 4'!E94+'ACT 5'!E94+'ACT 6'!E94+'ACT 9'!E94+'ACT 10'!E94+'ACT 11'!E94+'ACT 12'!E94+Transversal!E94+'ACT 7'!E94+'ACT 8'!E94</f>
        <v>0</v>
      </c>
      <c r="F94" s="24">
        <f t="shared" si="6"/>
        <v>0</v>
      </c>
      <c r="G94" s="142"/>
      <c r="H94" s="136"/>
    </row>
    <row r="95" spans="1:8" x14ac:dyDescent="0.3">
      <c r="A95" s="14" t="s">
        <v>200</v>
      </c>
      <c r="B95" s="14" t="s">
        <v>187</v>
      </c>
      <c r="C95" s="48" t="s">
        <v>175</v>
      </c>
      <c r="D95" s="127">
        <v>70704</v>
      </c>
      <c r="E95" s="134">
        <f>'ACT 1'!E95+'ACT 2'!E95+'ACT 3'!E95+'ACT 4'!E95+'ACT 5'!E95+'ACT 6'!E95+'ACT 9'!E95+'ACT 10'!E95+'ACT 11'!E95+'ACT 12'!E95+Transversal!E95+'ACT 7'!E95+'ACT 8'!E95</f>
        <v>0</v>
      </c>
      <c r="F95" s="24">
        <f t="shared" si="6"/>
        <v>0</v>
      </c>
      <c r="G95" s="142"/>
      <c r="H95" s="136"/>
    </row>
    <row r="96" spans="1:8" x14ac:dyDescent="0.3">
      <c r="A96" s="14" t="s">
        <v>201</v>
      </c>
      <c r="B96" s="14" t="s">
        <v>189</v>
      </c>
      <c r="C96" s="48" t="s">
        <v>175</v>
      </c>
      <c r="D96" s="127">
        <v>68999</v>
      </c>
      <c r="E96" s="134">
        <f>'ACT 1'!E96+'ACT 2'!E96+'ACT 3'!E96+'ACT 4'!E96+'ACT 5'!E96+'ACT 6'!E96+'ACT 9'!E96+'ACT 10'!E96+'ACT 11'!E96+'ACT 12'!E96+Transversal!E96+'ACT 7'!E96+'ACT 8'!E96</f>
        <v>0</v>
      </c>
      <c r="F96" s="24">
        <f t="shared" si="6"/>
        <v>0</v>
      </c>
      <c r="G96" s="142"/>
      <c r="H96" s="136"/>
    </row>
    <row r="97" spans="1:8" x14ac:dyDescent="0.3">
      <c r="A97" s="14" t="s">
        <v>202</v>
      </c>
      <c r="B97" s="14" t="s">
        <v>191</v>
      </c>
      <c r="C97" s="48" t="s">
        <v>175</v>
      </c>
      <c r="D97" s="127">
        <v>67253</v>
      </c>
      <c r="E97" s="134">
        <f>'ACT 1'!E97+'ACT 2'!E97+'ACT 3'!E97+'ACT 4'!E97+'ACT 5'!E97+'ACT 6'!E97+'ACT 9'!E97+'ACT 10'!E97+'ACT 11'!E97+'ACT 12'!E97+Transversal!E97+'ACT 7'!E97+'ACT 8'!E97</f>
        <v>0</v>
      </c>
      <c r="F97" s="24">
        <f t="shared" si="6"/>
        <v>0</v>
      </c>
      <c r="G97" s="142"/>
      <c r="H97" s="136"/>
    </row>
    <row r="98" spans="1:8" x14ac:dyDescent="0.3">
      <c r="A98" s="14" t="s">
        <v>203</v>
      </c>
      <c r="B98" s="14" t="s">
        <v>193</v>
      </c>
      <c r="C98" s="48" t="s">
        <v>175</v>
      </c>
      <c r="D98" s="127">
        <v>68693</v>
      </c>
      <c r="E98" s="134">
        <f>'ACT 1'!E98+'ACT 2'!E98+'ACT 3'!E98+'ACT 4'!E98+'ACT 5'!E98+'ACT 6'!E98+'ACT 9'!E98+'ACT 10'!E98+'ACT 11'!E98+'ACT 12'!E98+Transversal!E98+'ACT 7'!E98+'ACT 8'!E98</f>
        <v>0</v>
      </c>
      <c r="F98" s="24">
        <f t="shared" si="6"/>
        <v>0</v>
      </c>
      <c r="G98" s="142"/>
      <c r="H98" s="136"/>
    </row>
    <row r="99" spans="1:8" x14ac:dyDescent="0.3">
      <c r="A99" s="3" t="s">
        <v>204</v>
      </c>
      <c r="B99" s="4" t="s">
        <v>205</v>
      </c>
      <c r="C99" s="5"/>
      <c r="D99" s="125"/>
      <c r="E99" s="5"/>
      <c r="F99" s="6">
        <f>+F100+F128</f>
        <v>0</v>
      </c>
      <c r="G99" s="142"/>
      <c r="H99" s="136"/>
    </row>
    <row r="100" spans="1:8" x14ac:dyDescent="0.3">
      <c r="A100" s="7" t="s">
        <v>17</v>
      </c>
      <c r="B100" s="8" t="s">
        <v>18</v>
      </c>
      <c r="C100" s="9"/>
      <c r="D100" s="128"/>
      <c r="E100" s="9"/>
      <c r="F100" s="25">
        <f>SUM(F119+F110+F101)</f>
        <v>0</v>
      </c>
      <c r="G100" s="142"/>
      <c r="H100" s="136"/>
    </row>
    <row r="101" spans="1:8" x14ac:dyDescent="0.3">
      <c r="A101" s="11" t="s">
        <v>206</v>
      </c>
      <c r="B101" s="11" t="s">
        <v>207</v>
      </c>
      <c r="C101" s="12"/>
      <c r="D101" s="123"/>
      <c r="E101" s="12"/>
      <c r="F101" s="13">
        <f>SUM(F102:F109)</f>
        <v>0</v>
      </c>
      <c r="G101" s="142"/>
      <c r="H101" s="136"/>
    </row>
    <row r="102" spans="1:8" x14ac:dyDescent="0.3">
      <c r="A102" s="14" t="s">
        <v>208</v>
      </c>
      <c r="B102" s="15" t="str">
        <f>VLOOKUP($A102,'[2]1. COE '!$A$22:$D$812,2,FALSE)</f>
        <v>Perfil A</v>
      </c>
      <c r="C102" s="16" t="str">
        <f>VLOOKUP($A102,'[2]1. COE '!$A$22:$D$812,3,FALSE)</f>
        <v>DÍA</v>
      </c>
      <c r="D102" s="122">
        <v>852224</v>
      </c>
      <c r="E102" s="134">
        <f>'ACT 1'!E102+'ACT 2'!E102+'ACT 3'!E102+'ACT 4'!E102+'ACT 5'!E102+'ACT 6'!E102+'ACT 9'!E102+'ACT 10'!E102+'ACT 11'!E102+'ACT 12'!E102+Transversal!E102+'ACT 7'!E102+'ACT 8'!E102</f>
        <v>0</v>
      </c>
      <c r="F102" s="24">
        <f>+ROUND(D102*E102,0)</f>
        <v>0</v>
      </c>
      <c r="G102" s="142"/>
      <c r="H102" s="136"/>
    </row>
    <row r="103" spans="1:8" x14ac:dyDescent="0.3">
      <c r="A103" s="14" t="s">
        <v>209</v>
      </c>
      <c r="B103" s="15" t="str">
        <f>VLOOKUP($A103,'[2]1. COE '!$A$22:$D$812,2,FALSE)</f>
        <v>Perfil B</v>
      </c>
      <c r="C103" s="16" t="str">
        <f>VLOOKUP($A103,'[2]1. COE '!$A$22:$D$812,3,FALSE)</f>
        <v>DÍA</v>
      </c>
      <c r="D103" s="122">
        <v>676319</v>
      </c>
      <c r="E103" s="134">
        <f>'ACT 1'!E103+'ACT 2'!E103+'ACT 3'!E103+'ACT 4'!E103+'ACT 5'!E103+'ACT 6'!E103+'ACT 9'!E103+'ACT 10'!E103+'ACT 11'!E103+'ACT 12'!E103+Transversal!E103+'ACT 7'!E103+'ACT 8'!E103</f>
        <v>0</v>
      </c>
      <c r="F103" s="24">
        <f>+ROUND(D103*E103,0)</f>
        <v>0</v>
      </c>
      <c r="G103" s="142"/>
      <c r="H103" s="136"/>
    </row>
    <row r="104" spans="1:8" x14ac:dyDescent="0.3">
      <c r="A104" s="14" t="s">
        <v>210</v>
      </c>
      <c r="B104" s="15" t="str">
        <f>VLOOKUP($A104,'[2]1. COE '!$A$22:$D$812,2,FALSE)</f>
        <v>Perfil C</v>
      </c>
      <c r="C104" s="16" t="str">
        <f>VLOOKUP($A104,'[2]1. COE '!$A$22:$D$812,3,FALSE)</f>
        <v>DÍA</v>
      </c>
      <c r="D104" s="122">
        <v>535881</v>
      </c>
      <c r="E104" s="134">
        <f>'ACT 1'!E104+'ACT 2'!E104+'ACT 3'!E104+'ACT 4'!E104+'ACT 5'!E104+'ACT 6'!E104+'ACT 9'!E104+'ACT 10'!E104+'ACT 11'!E104+'ACT 12'!E104+Transversal!E104+'ACT 7'!E104+'ACT 8'!E104</f>
        <v>0</v>
      </c>
      <c r="F104" s="24">
        <f t="shared" ref="F104:F109" si="7">+ROUND(D104*E104,0)</f>
        <v>0</v>
      </c>
      <c r="G104" s="142"/>
      <c r="H104" s="136"/>
    </row>
    <row r="105" spans="1:8" x14ac:dyDescent="0.3">
      <c r="A105" s="14" t="s">
        <v>211</v>
      </c>
      <c r="B105" s="15" t="str">
        <f>VLOOKUP($A105,'[2]1. COE '!$A$22:$D$812,2,FALSE)</f>
        <v>Perfil D</v>
      </c>
      <c r="C105" s="16" t="str">
        <f>VLOOKUP($A105,'[2]1. COE '!$A$22:$D$812,3,FALSE)</f>
        <v>DÍA</v>
      </c>
      <c r="D105" s="122">
        <v>420157</v>
      </c>
      <c r="E105" s="134">
        <f>'ACT 1'!E105+'ACT 2'!E105+'ACT 3'!E105+'ACT 4'!E105+'ACT 5'!E105+'ACT 6'!E105+'ACT 9'!E105+'ACT 10'!E105+'ACT 11'!E105+'ACT 12'!E105+Transversal!E105+'ACT 7'!E105+'ACT 8'!E105</f>
        <v>0</v>
      </c>
      <c r="F105" s="24">
        <f t="shared" si="7"/>
        <v>0</v>
      </c>
      <c r="G105" s="142"/>
      <c r="H105" s="136"/>
    </row>
    <row r="106" spans="1:8" x14ac:dyDescent="0.3">
      <c r="A106" s="14" t="s">
        <v>212</v>
      </c>
      <c r="B106" s="15" t="str">
        <f>VLOOKUP($A106,'[2]1. COE '!$A$22:$D$812,2,FALSE)</f>
        <v>Perfil E</v>
      </c>
      <c r="C106" s="16" t="str">
        <f>VLOOKUP($A106,'[2]1. COE '!$A$22:$D$812,3,FALSE)</f>
        <v>DÍA</v>
      </c>
      <c r="D106" s="122">
        <v>410063</v>
      </c>
      <c r="E106" s="134">
        <f>'ACT 1'!E106+'ACT 2'!E106+'ACT 3'!E106+'ACT 4'!E106+'ACT 5'!E106+'ACT 6'!E106+'ACT 9'!E106+'ACT 10'!E106+'ACT 11'!E106+'ACT 12'!E106+Transversal!E106+'ACT 7'!E106+'ACT 8'!E106</f>
        <v>0</v>
      </c>
      <c r="F106" s="24">
        <f t="shared" si="7"/>
        <v>0</v>
      </c>
      <c r="G106" s="142"/>
      <c r="H106" s="136"/>
    </row>
    <row r="107" spans="1:8" x14ac:dyDescent="0.3">
      <c r="A107" s="14" t="s">
        <v>213</v>
      </c>
      <c r="B107" s="15" t="str">
        <f>VLOOKUP($A107,'[2]1. COE '!$A$22:$D$812,2,FALSE)</f>
        <v>Perfil F</v>
      </c>
      <c r="C107" s="16" t="str">
        <f>VLOOKUP($A107,'[2]1. COE '!$A$22:$D$812,3,FALSE)</f>
        <v>DÍA</v>
      </c>
      <c r="D107" s="122">
        <v>418139</v>
      </c>
      <c r="E107" s="134">
        <f>'ACT 1'!E107+'ACT 2'!E107+'ACT 3'!E107+'ACT 4'!E107+'ACT 5'!E107+'ACT 6'!E107+'ACT 9'!E107+'ACT 10'!E107+'ACT 11'!E107+'ACT 12'!E107+Transversal!E107+'ACT 7'!E107+'ACT 8'!E107</f>
        <v>0</v>
      </c>
      <c r="F107" s="24">
        <f t="shared" si="7"/>
        <v>0</v>
      </c>
      <c r="G107" s="142"/>
      <c r="H107" s="136"/>
    </row>
    <row r="108" spans="1:8" x14ac:dyDescent="0.3">
      <c r="A108" s="14" t="s">
        <v>214</v>
      </c>
      <c r="B108" s="15" t="str">
        <f>VLOOKUP($A108,'[2]1. COE '!$A$22:$D$812,2,FALSE)</f>
        <v>Perfil G</v>
      </c>
      <c r="C108" s="16" t="str">
        <f>VLOOKUP($A108,'[2]1. COE '!$A$22:$D$812,3,FALSE)</f>
        <v>DÍA</v>
      </c>
      <c r="D108" s="122">
        <v>369347</v>
      </c>
      <c r="E108" s="134">
        <f>'ACT 1'!E108+'ACT 2'!E108+'ACT 3'!E108+'ACT 4'!E108+'ACT 5'!E108+'ACT 6'!E108+'ACT 9'!E108+'ACT 10'!E108+'ACT 11'!E108+'ACT 12'!E108+Transversal!E108+'ACT 7'!E108+'ACT 8'!E108</f>
        <v>0</v>
      </c>
      <c r="F108" s="24">
        <f t="shared" si="7"/>
        <v>0</v>
      </c>
      <c r="G108" s="142"/>
      <c r="H108" s="136"/>
    </row>
    <row r="109" spans="1:8" x14ac:dyDescent="0.3">
      <c r="A109" s="14" t="s">
        <v>215</v>
      </c>
      <c r="B109" s="15" t="str">
        <f>VLOOKUP($A109,'[2]1. COE '!$A$22:$D$812,2,FALSE)</f>
        <v>Inspector certificado: API/ASME NACIONAL</v>
      </c>
      <c r="C109" s="16" t="str">
        <f>VLOOKUP($A109,'[2]1. COE '!$A$22:$D$812,3,FALSE)</f>
        <v>DÍA</v>
      </c>
      <c r="D109" s="122">
        <v>591069</v>
      </c>
      <c r="E109" s="134">
        <f>'ACT 1'!E109+'ACT 2'!E109+'ACT 3'!E109+'ACT 4'!E109+'ACT 5'!E109+'ACT 6'!E109+'ACT 9'!E109+'ACT 10'!E109+'ACT 11'!E109+'ACT 12'!E109+Transversal!E109+'ACT 7'!E109+'ACT 8'!E109</f>
        <v>0</v>
      </c>
      <c r="F109" s="24">
        <f t="shared" si="7"/>
        <v>0</v>
      </c>
      <c r="G109" s="142"/>
      <c r="H109" s="136"/>
    </row>
    <row r="110" spans="1:8" x14ac:dyDescent="0.3">
      <c r="A110" s="11" t="s">
        <v>216</v>
      </c>
      <c r="B110" s="11" t="s">
        <v>217</v>
      </c>
      <c r="C110" s="12"/>
      <c r="D110" s="123"/>
      <c r="E110" s="12"/>
      <c r="F110" s="13">
        <f>SUM(F111:F118)</f>
        <v>0</v>
      </c>
      <c r="G110" s="142"/>
      <c r="H110" s="136"/>
    </row>
    <row r="111" spans="1:8" x14ac:dyDescent="0.3">
      <c r="A111" s="14" t="s">
        <v>218</v>
      </c>
      <c r="B111" s="15" t="str">
        <f>VLOOKUP($A111,'[2]1. COE '!$A$22:$D$812,2,FALSE)</f>
        <v>Perfil A</v>
      </c>
      <c r="C111" s="16" t="str">
        <f>VLOOKUP($A111,'[2]1. COE '!$A$22:$D$812,3,FALSE)</f>
        <v>DÍA</v>
      </c>
      <c r="D111" s="122">
        <v>952934</v>
      </c>
      <c r="E111" s="134">
        <f>'ACT 1'!E111+'ACT 2'!E111+'ACT 3'!E111+'ACT 4'!E111+'ACT 5'!E111+'ACT 6'!E111+'ACT 9'!E111+'ACT 10'!E111+'ACT 11'!E111+'ACT 12'!E111+Transversal!E111+'ACT 7'!E111+'ACT 8'!E111</f>
        <v>0</v>
      </c>
      <c r="F111" s="24">
        <f>+ROUND(D111*E111,0)</f>
        <v>0</v>
      </c>
      <c r="G111" s="142"/>
      <c r="H111" s="136"/>
    </row>
    <row r="112" spans="1:8" x14ac:dyDescent="0.3">
      <c r="A112" s="14" t="s">
        <v>219</v>
      </c>
      <c r="B112" s="15" t="str">
        <f>VLOOKUP($A112,'[2]1. COE '!$A$22:$D$812,2,FALSE)</f>
        <v>Perfil B</v>
      </c>
      <c r="C112" s="16" t="str">
        <f>VLOOKUP($A112,'[2]1. COE '!$A$22:$D$812,3,FALSE)</f>
        <v>DÍA</v>
      </c>
      <c r="D112" s="122">
        <v>796856</v>
      </c>
      <c r="E112" s="134">
        <f>'ACT 1'!E112+'ACT 2'!E112+'ACT 3'!E112+'ACT 4'!E112+'ACT 5'!E112+'ACT 6'!E112+'ACT 9'!E112+'ACT 10'!E112+'ACT 11'!E112+'ACT 12'!E112+Transversal!E112+'ACT 7'!E112+'ACT 8'!E112</f>
        <v>0</v>
      </c>
      <c r="F112" s="24">
        <f>+ROUND(D112*E112,0)</f>
        <v>0</v>
      </c>
      <c r="G112" s="142"/>
      <c r="H112" s="136"/>
    </row>
    <row r="113" spans="1:8" x14ac:dyDescent="0.3">
      <c r="A113" s="14" t="s">
        <v>220</v>
      </c>
      <c r="B113" s="15" t="str">
        <f>VLOOKUP($A113,'[2]1. COE '!$A$22:$D$812,2,FALSE)</f>
        <v>Perfil C</v>
      </c>
      <c r="C113" s="16" t="str">
        <f>VLOOKUP($A113,'[2]1. COE '!$A$22:$D$812,3,FALSE)</f>
        <v>DÍA</v>
      </c>
      <c r="D113" s="122">
        <v>579526</v>
      </c>
      <c r="E113" s="134">
        <f>'ACT 1'!E113+'ACT 2'!E113+'ACT 3'!E113+'ACT 4'!E113+'ACT 5'!E113+'ACT 6'!E113+'ACT 9'!E113+'ACT 10'!E113+'ACT 11'!E113+'ACT 12'!E113+Transversal!E113+'ACT 7'!E113+'ACT 8'!E113</f>
        <v>0</v>
      </c>
      <c r="F113" s="24">
        <f t="shared" ref="F113:F118" si="8">+ROUND(D113*E113,0)</f>
        <v>0</v>
      </c>
      <c r="G113" s="142"/>
      <c r="H113" s="136"/>
    </row>
    <row r="114" spans="1:8" x14ac:dyDescent="0.3">
      <c r="A114" s="14" t="s">
        <v>221</v>
      </c>
      <c r="B114" s="15" t="str">
        <f>VLOOKUP($A114,'[2]1. COE '!$A$22:$D$812,2,FALSE)</f>
        <v>Perfil D</v>
      </c>
      <c r="C114" s="16" t="str">
        <f>VLOOKUP($A114,'[2]1. COE '!$A$22:$D$812,3,FALSE)</f>
        <v>DÍA</v>
      </c>
      <c r="D114" s="122">
        <v>422225</v>
      </c>
      <c r="E114" s="134">
        <f>'ACT 1'!E114+'ACT 2'!E114+'ACT 3'!E114+'ACT 4'!E114+'ACT 5'!E114+'ACT 6'!E114+'ACT 9'!E114+'ACT 10'!E114+'ACT 11'!E114+'ACT 12'!E114+Transversal!E114+'ACT 7'!E114+'ACT 8'!E114</f>
        <v>0</v>
      </c>
      <c r="F114" s="24">
        <f t="shared" si="8"/>
        <v>0</v>
      </c>
      <c r="G114" s="142"/>
      <c r="H114" s="136"/>
    </row>
    <row r="115" spans="1:8" x14ac:dyDescent="0.3">
      <c r="A115" s="14" t="s">
        <v>222</v>
      </c>
      <c r="B115" s="15" t="str">
        <f>VLOOKUP($A115,'[2]1. COE '!$A$22:$D$812,2,FALSE)</f>
        <v>Perfil E</v>
      </c>
      <c r="C115" s="16" t="str">
        <f>VLOOKUP($A115,'[2]1. COE '!$A$22:$D$812,3,FALSE)</f>
        <v>DÍA</v>
      </c>
      <c r="D115" s="122">
        <v>408470</v>
      </c>
      <c r="E115" s="134">
        <f>'ACT 1'!E115+'ACT 2'!E115+'ACT 3'!E115+'ACT 4'!E115+'ACT 5'!E115+'ACT 6'!E115+'ACT 9'!E115+'ACT 10'!E115+'ACT 11'!E115+'ACT 12'!E115+Transversal!E115+'ACT 7'!E115+'ACT 8'!E115</f>
        <v>0</v>
      </c>
      <c r="F115" s="24">
        <f t="shared" si="8"/>
        <v>0</v>
      </c>
      <c r="G115" s="142"/>
      <c r="H115" s="136"/>
    </row>
    <row r="116" spans="1:8" x14ac:dyDescent="0.3">
      <c r="A116" s="14" t="s">
        <v>223</v>
      </c>
      <c r="B116" s="15" t="str">
        <f>VLOOKUP($A116,'[2]1. COE '!$A$22:$D$812,2,FALSE)</f>
        <v>Perfil F</v>
      </c>
      <c r="C116" s="16" t="str">
        <f>VLOOKUP($A116,'[2]1. COE '!$A$22:$D$812,3,FALSE)</f>
        <v>DÍA</v>
      </c>
      <c r="D116" s="122">
        <v>389873</v>
      </c>
      <c r="E116" s="134">
        <f>'ACT 1'!E116+'ACT 2'!E116+'ACT 3'!E116+'ACT 4'!E116+'ACT 5'!E116+'ACT 6'!E116+'ACT 9'!E116+'ACT 10'!E116+'ACT 11'!E116+'ACT 12'!E116+Transversal!E116+'ACT 7'!E116+'ACT 8'!E116</f>
        <v>0</v>
      </c>
      <c r="F116" s="24">
        <f t="shared" si="8"/>
        <v>0</v>
      </c>
      <c r="G116" s="142"/>
      <c r="H116" s="136"/>
    </row>
    <row r="117" spans="1:8" x14ac:dyDescent="0.3">
      <c r="A117" s="14" t="s">
        <v>224</v>
      </c>
      <c r="B117" s="15" t="str">
        <f>VLOOKUP($A117,'[2]1. COE '!$A$22:$D$812,2,FALSE)</f>
        <v>Perfil G</v>
      </c>
      <c r="C117" s="16" t="str">
        <f>VLOOKUP($A117,'[2]1. COE '!$A$22:$D$812,3,FALSE)</f>
        <v>DÍA</v>
      </c>
      <c r="D117" s="122">
        <v>325017</v>
      </c>
      <c r="E117" s="134">
        <f>'ACT 1'!E117+'ACT 2'!E117+'ACT 3'!E117+'ACT 4'!E117+'ACT 5'!E117+'ACT 6'!E117+'ACT 9'!E117+'ACT 10'!E117+'ACT 11'!E117+'ACT 12'!E117+Transversal!E117+'ACT 7'!E117+'ACT 8'!E117</f>
        <v>0</v>
      </c>
      <c r="F117" s="24">
        <f t="shared" si="8"/>
        <v>0</v>
      </c>
      <c r="G117" s="142"/>
      <c r="H117" s="136"/>
    </row>
    <row r="118" spans="1:8" x14ac:dyDescent="0.3">
      <c r="A118" s="14" t="s">
        <v>225</v>
      </c>
      <c r="B118" s="15" t="str">
        <f>VLOOKUP($A118,'[2]1. COE '!$A$22:$D$812,2,FALSE)</f>
        <v>Inspector certificado: API/ASME NACIONAL</v>
      </c>
      <c r="C118" s="16" t="str">
        <f>VLOOKUP($A118,'[2]1. COE '!$A$22:$D$812,3,FALSE)</f>
        <v>DÍA</v>
      </c>
      <c r="D118" s="122">
        <v>573336</v>
      </c>
      <c r="E118" s="134">
        <f>'ACT 1'!E118+'ACT 2'!E118+'ACT 3'!E118+'ACT 4'!E118+'ACT 5'!E118+'ACT 6'!E118+'ACT 9'!E118+'ACT 10'!E118+'ACT 11'!E118+'ACT 12'!E118+Transversal!E118+'ACT 7'!E118+'ACT 8'!E118</f>
        <v>0</v>
      </c>
      <c r="F118" s="24">
        <f t="shared" si="8"/>
        <v>0</v>
      </c>
      <c r="G118" s="142"/>
      <c r="H118" s="136"/>
    </row>
    <row r="119" spans="1:8" x14ac:dyDescent="0.3">
      <c r="A119" s="11" t="s">
        <v>226</v>
      </c>
      <c r="B119" s="11" t="s">
        <v>227</v>
      </c>
      <c r="C119" s="12"/>
      <c r="D119" s="123"/>
      <c r="E119" s="12"/>
      <c r="F119" s="13">
        <f>SUM(F120:F127)</f>
        <v>0</v>
      </c>
      <c r="G119" s="142"/>
      <c r="H119" s="136"/>
    </row>
    <row r="120" spans="1:8" x14ac:dyDescent="0.3">
      <c r="A120" s="14" t="s">
        <v>228</v>
      </c>
      <c r="B120" s="15" t="str">
        <f>VLOOKUP($A120,'[2]1. COE '!$A$22:$D$812,2,FALSE)</f>
        <v>Perfil A</v>
      </c>
      <c r="C120" s="16" t="str">
        <f>VLOOKUP($A120,'[2]1. COE '!$A$22:$D$812,3,FALSE)</f>
        <v>DÍA</v>
      </c>
      <c r="D120" s="122">
        <v>2248897</v>
      </c>
      <c r="E120" s="134">
        <f>'ACT 1'!E120+'ACT 2'!E120+'ACT 3'!E120+'ACT 4'!E120+'ACT 5'!E120+'ACT 6'!E120+'ACT 9'!E120+'ACT 10'!E120+'ACT 11'!E120+'ACT 12'!E120+Transversal!E120+'ACT 7'!E120+'ACT 8'!E120</f>
        <v>0</v>
      </c>
      <c r="F120" s="24">
        <f>+ROUND(D120*E120,0)</f>
        <v>0</v>
      </c>
      <c r="G120" s="142"/>
      <c r="H120" s="136"/>
    </row>
    <row r="121" spans="1:8" x14ac:dyDescent="0.3">
      <c r="A121" s="14" t="s">
        <v>229</v>
      </c>
      <c r="B121" s="15" t="str">
        <f>VLOOKUP($A121,'[2]1. COE '!$A$22:$D$812,2,FALSE)</f>
        <v>Perfil B</v>
      </c>
      <c r="C121" s="16" t="str">
        <f>VLOOKUP($A121,'[2]1. COE '!$A$22:$D$812,3,FALSE)</f>
        <v>DÍA</v>
      </c>
      <c r="D121" s="122">
        <v>1788158</v>
      </c>
      <c r="E121" s="134">
        <f>'ACT 1'!E121+'ACT 2'!E121+'ACT 3'!E121+'ACT 4'!E121+'ACT 5'!E121+'ACT 6'!E121+'ACT 9'!E121+'ACT 10'!E121+'ACT 11'!E121+'ACT 12'!E121+Transversal!E121+'ACT 7'!E121+'ACT 8'!E121</f>
        <v>0</v>
      </c>
      <c r="F121" s="24">
        <f>+ROUND(D121*E121,0)</f>
        <v>0</v>
      </c>
      <c r="G121" s="142"/>
      <c r="H121" s="136"/>
    </row>
    <row r="122" spans="1:8" x14ac:dyDescent="0.3">
      <c r="A122" s="14" t="s">
        <v>230</v>
      </c>
      <c r="B122" s="15" t="str">
        <f>VLOOKUP($A122,'[2]1. COE '!$A$22:$D$812,2,FALSE)</f>
        <v>Perfil C</v>
      </c>
      <c r="C122" s="16" t="str">
        <f>VLOOKUP($A122,'[2]1. COE '!$A$22:$D$812,3,FALSE)</f>
        <v>DÍA</v>
      </c>
      <c r="D122" s="122">
        <v>1542239</v>
      </c>
      <c r="E122" s="134">
        <f>'ACT 1'!E122+'ACT 2'!E122+'ACT 3'!E122+'ACT 4'!E122+'ACT 5'!E122+'ACT 6'!E122+'ACT 9'!E122+'ACT 10'!E122+'ACT 11'!E122+'ACT 12'!E122+Transversal!E122+'ACT 7'!E122+'ACT 8'!E122</f>
        <v>0</v>
      </c>
      <c r="F122" s="24">
        <f t="shared" ref="F122:F127" si="9">+ROUND(D122*E122,0)</f>
        <v>0</v>
      </c>
      <c r="G122" s="142"/>
      <c r="H122" s="136"/>
    </row>
    <row r="123" spans="1:8" x14ac:dyDescent="0.3">
      <c r="A123" s="14" t="s">
        <v>231</v>
      </c>
      <c r="B123" s="15" t="str">
        <f>VLOOKUP($A123,'[2]1. COE '!$A$22:$D$812,2,FALSE)</f>
        <v>Perfil D</v>
      </c>
      <c r="C123" s="16" t="str">
        <f>VLOOKUP($A123,'[2]1. COE '!$A$22:$D$812,3,FALSE)</f>
        <v>DÍA</v>
      </c>
      <c r="D123" s="122">
        <v>1222338</v>
      </c>
      <c r="E123" s="134">
        <f>'ACT 1'!E123+'ACT 2'!E123+'ACT 3'!E123+'ACT 4'!E123+'ACT 5'!E123+'ACT 6'!E123+'ACT 9'!E123+'ACT 10'!E123+'ACT 11'!E123+'ACT 12'!E123+Transversal!E123+'ACT 7'!E123+'ACT 8'!E123</f>
        <v>0</v>
      </c>
      <c r="F123" s="24">
        <f t="shared" si="9"/>
        <v>0</v>
      </c>
      <c r="G123" s="142"/>
      <c r="H123" s="136"/>
    </row>
    <row r="124" spans="1:8" x14ac:dyDescent="0.3">
      <c r="A124" s="14" t="s">
        <v>232</v>
      </c>
      <c r="B124" s="15" t="str">
        <f>VLOOKUP($A124,'[2]1. COE '!$A$22:$D$812,2,FALSE)</f>
        <v>Perfil E</v>
      </c>
      <c r="C124" s="16" t="str">
        <f>VLOOKUP($A124,'[2]1. COE '!$A$22:$D$812,3,FALSE)</f>
        <v>DÍA</v>
      </c>
      <c r="D124" s="122">
        <v>1149790</v>
      </c>
      <c r="E124" s="134">
        <f>'ACT 1'!E124+'ACT 2'!E124+'ACT 3'!E124+'ACT 4'!E124+'ACT 5'!E124+'ACT 6'!E124+'ACT 9'!E124+'ACT 10'!E124+'ACT 11'!E124+'ACT 12'!E124+Transversal!E124+'ACT 7'!E124+'ACT 8'!E124</f>
        <v>0</v>
      </c>
      <c r="F124" s="24">
        <f t="shared" si="9"/>
        <v>0</v>
      </c>
      <c r="G124" s="142"/>
      <c r="H124" s="136"/>
    </row>
    <row r="125" spans="1:8" x14ac:dyDescent="0.3">
      <c r="A125" s="14" t="s">
        <v>233</v>
      </c>
      <c r="B125" s="15" t="str">
        <f>VLOOKUP($A125,'[2]1. COE '!$A$22:$D$812,2,FALSE)</f>
        <v>Perfil F</v>
      </c>
      <c r="C125" s="16" t="str">
        <f>VLOOKUP($A125,'[2]1. COE '!$A$22:$D$812,3,FALSE)</f>
        <v>DÍA</v>
      </c>
      <c r="D125" s="122">
        <v>1070393</v>
      </c>
      <c r="E125" s="134">
        <f>'ACT 1'!E125+'ACT 2'!E125+'ACT 3'!E125+'ACT 4'!E125+'ACT 5'!E125+'ACT 6'!E125+'ACT 9'!E125+'ACT 10'!E125+'ACT 11'!E125+'ACT 12'!E125+Transversal!E125+'ACT 7'!E125+'ACT 8'!E125</f>
        <v>0</v>
      </c>
      <c r="F125" s="24">
        <f t="shared" si="9"/>
        <v>0</v>
      </c>
      <c r="G125" s="142"/>
      <c r="H125" s="136"/>
    </row>
    <row r="126" spans="1:8" x14ac:dyDescent="0.3">
      <c r="A126" s="14" t="s">
        <v>234</v>
      </c>
      <c r="B126" s="15" t="str">
        <f>VLOOKUP($A126,'[2]1. COE '!$A$22:$D$812,2,FALSE)</f>
        <v>Perfil G</v>
      </c>
      <c r="C126" s="16" t="str">
        <f>VLOOKUP($A126,'[2]1. COE '!$A$22:$D$812,3,FALSE)</f>
        <v>DÍA</v>
      </c>
      <c r="D126" s="122">
        <v>791503</v>
      </c>
      <c r="E126" s="134">
        <f>'ACT 1'!E126+'ACT 2'!E126+'ACT 3'!E126+'ACT 4'!E126+'ACT 5'!E126+'ACT 6'!E126+'ACT 9'!E126+'ACT 10'!E126+'ACT 11'!E126+'ACT 12'!E126+Transversal!E126+'ACT 7'!E126+'ACT 8'!E126</f>
        <v>0</v>
      </c>
      <c r="F126" s="24">
        <f t="shared" si="9"/>
        <v>0</v>
      </c>
      <c r="G126" s="142"/>
      <c r="H126" s="136"/>
    </row>
    <row r="127" spans="1:8" x14ac:dyDescent="0.3">
      <c r="A127" s="14" t="s">
        <v>235</v>
      </c>
      <c r="B127" s="15" t="str">
        <f>VLOOKUP($A127,'[2]1. COE '!$A$22:$D$812,2,FALSE)</f>
        <v>Inspector certificado: API/ASME NACIONAL</v>
      </c>
      <c r="C127" s="16" t="str">
        <f>VLOOKUP($A127,'[2]1. COE '!$A$22:$D$812,3,FALSE)</f>
        <v>DÍA</v>
      </c>
      <c r="D127" s="122">
        <v>2624900</v>
      </c>
      <c r="E127" s="134">
        <f>'ACT 1'!E127+'ACT 2'!E127+'ACT 3'!E127+'ACT 4'!E127+'ACT 5'!E127+'ACT 6'!E127+'ACT 9'!E127+'ACT 10'!E127+'ACT 11'!E127+'ACT 12'!E127+Transversal!E127+'ACT 7'!E127+'ACT 8'!E127</f>
        <v>0</v>
      </c>
      <c r="F127" s="24">
        <f t="shared" si="9"/>
        <v>0</v>
      </c>
      <c r="G127" s="142"/>
      <c r="H127" s="136"/>
    </row>
    <row r="128" spans="1:8" x14ac:dyDescent="0.3">
      <c r="A128" s="7" t="s">
        <v>19</v>
      </c>
      <c r="B128" s="7" t="s">
        <v>20</v>
      </c>
      <c r="C128" s="19"/>
      <c r="D128" s="124"/>
      <c r="E128" s="19"/>
      <c r="F128" s="20">
        <f>SUM(F129:F139)</f>
        <v>0</v>
      </c>
      <c r="G128" s="142"/>
      <c r="H128" s="136"/>
    </row>
    <row r="129" spans="1:8" x14ac:dyDescent="0.3">
      <c r="A129" s="14" t="s">
        <v>236</v>
      </c>
      <c r="B129" s="15" t="str">
        <f>VLOOKUP($A129,'[2]1. COE '!$A$22:$D$812,2,FALSE)</f>
        <v>Asistencia técnica especializada proveedor foráneo tipo I</v>
      </c>
      <c r="C129" s="16" t="str">
        <f>VLOOKUP($A129,'[2]1. COE '!$A$22:$D$812,3,FALSE)</f>
        <v>DÍA</v>
      </c>
      <c r="D129" s="122">
        <v>12014756</v>
      </c>
      <c r="E129" s="133">
        <f>'ACT 1'!E129+'ACT 2'!E129+'ACT 3'!E129+'ACT 4'!E129+'ACT 5'!E129+'ACT 6'!E129+'ACT 9'!E129+'ACT 10'!E129+'ACT 11'!E129+'ACT 12'!E129+Transversal!E129+'ACT 7'!E129+'ACT 8'!E129</f>
        <v>0</v>
      </c>
      <c r="F129" s="23">
        <f>+ROUND(D129*E129,0)</f>
        <v>0</v>
      </c>
      <c r="G129" s="142"/>
      <c r="H129" s="136"/>
    </row>
    <row r="130" spans="1:8" x14ac:dyDescent="0.3">
      <c r="A130" s="14" t="s">
        <v>237</v>
      </c>
      <c r="B130" s="15" t="str">
        <f>VLOOKUP($A130,'[2]1. COE '!$A$22:$D$812,2,FALSE)</f>
        <v>Asistencia técnica especializada proveedor foráneo tipo II</v>
      </c>
      <c r="C130" s="16" t="str">
        <f>VLOOKUP($A130,'[2]1. COE '!$A$22:$D$812,3,FALSE)</f>
        <v>DÍA</v>
      </c>
      <c r="D130" s="122">
        <v>10365578</v>
      </c>
      <c r="E130" s="134">
        <f>'ACT 1'!E130+'ACT 2'!E130+'ACT 3'!E130+'ACT 4'!E130+'ACT 5'!E130+'ACT 6'!E130+'ACT 9'!E130+'ACT 10'!E130+'ACT 11'!E130+'ACT 12'!E130+Transversal!E130+'ACT 7'!E130+'ACT 8'!E130</f>
        <v>0</v>
      </c>
      <c r="F130" s="24">
        <f>+ROUND(D130*E130,0)</f>
        <v>0</v>
      </c>
      <c r="G130" s="142"/>
      <c r="H130" s="136"/>
    </row>
    <row r="131" spans="1:8" x14ac:dyDescent="0.3">
      <c r="A131" s="14" t="s">
        <v>238</v>
      </c>
      <c r="B131" s="15" t="str">
        <f>VLOOKUP($A131,'[2]1. COE '!$A$22:$D$812,2,FALSE)</f>
        <v>Inspector certificado: API/ASME</v>
      </c>
      <c r="C131" s="16" t="str">
        <f>VLOOKUP($A131,'[2]1. COE '!$A$22:$D$812,3,FALSE)</f>
        <v>DÍA</v>
      </c>
      <c r="D131" s="122">
        <v>4681368</v>
      </c>
      <c r="E131" s="134">
        <f>'ACT 1'!E131+'ACT 2'!E131+'ACT 3'!E131+'ACT 4'!E131+'ACT 5'!E131+'ACT 6'!E131+'ACT 9'!E131+'ACT 10'!E131+'ACT 11'!E131+'ACT 12'!E131+Transversal!E131+'ACT 7'!E131+'ACT 8'!E131</f>
        <v>0</v>
      </c>
      <c r="F131" s="24">
        <f t="shared" ref="F131:F139" si="10">+ROUND(D131*E131,0)</f>
        <v>0</v>
      </c>
      <c r="G131" s="142"/>
      <c r="H131" s="136"/>
    </row>
    <row r="132" spans="1:8" x14ac:dyDescent="0.3">
      <c r="A132" s="14" t="s">
        <v>239</v>
      </c>
      <c r="B132" s="15" t="str">
        <f>VLOOKUP($A132,'[2]1. COE '!$A$22:$D$812,2,FALSE)</f>
        <v>Turnaround Manager</v>
      </c>
      <c r="C132" s="16" t="str">
        <f>VLOOKUP($A132,'[2]1. COE '!$A$22:$D$812,3,FALSE)</f>
        <v>DÍA</v>
      </c>
      <c r="D132" s="122">
        <v>2466355</v>
      </c>
      <c r="E132" s="134">
        <f>'ACT 1'!E132+'ACT 2'!E132+'ACT 3'!E132+'ACT 4'!E132+'ACT 5'!E132+'ACT 6'!E132+'ACT 9'!E132+'ACT 10'!E132+'ACT 11'!E132+'ACT 12'!E132+Transversal!E132+'ACT 7'!E132+'ACT 8'!E132</f>
        <v>0</v>
      </c>
      <c r="F132" s="24">
        <f t="shared" si="10"/>
        <v>0</v>
      </c>
      <c r="G132" s="142"/>
      <c r="H132" s="136"/>
    </row>
    <row r="133" spans="1:8" x14ac:dyDescent="0.3">
      <c r="A133" s="14" t="s">
        <v>240</v>
      </c>
      <c r="B133" s="15" t="str">
        <f>VLOOKUP($A133,'[2]1. COE '!$A$22:$D$812,2,FALSE)</f>
        <v>Planner</v>
      </c>
      <c r="C133" s="16" t="str">
        <f>VLOOKUP($A133,'[2]1. COE '!$A$22:$D$812,3,FALSE)</f>
        <v>DÍA</v>
      </c>
      <c r="D133" s="122">
        <v>2209294</v>
      </c>
      <c r="E133" s="134">
        <f>'ACT 1'!E133+'ACT 2'!E133+'ACT 3'!E133+'ACT 4'!E133+'ACT 5'!E133+'ACT 6'!E133+'ACT 9'!E133+'ACT 10'!E133+'ACT 11'!E133+'ACT 12'!E133+Transversal!E133+'ACT 7'!E133+'ACT 8'!E133</f>
        <v>0</v>
      </c>
      <c r="F133" s="24">
        <f t="shared" si="10"/>
        <v>0</v>
      </c>
      <c r="G133" s="142"/>
      <c r="H133" s="136"/>
    </row>
    <row r="134" spans="1:8" x14ac:dyDescent="0.3">
      <c r="A134" s="14" t="s">
        <v>241</v>
      </c>
      <c r="B134" s="15" t="str">
        <f>VLOOKUP($A134,'[2]1. COE '!$A$22:$D$812,2,FALSE)</f>
        <v>Programmer</v>
      </c>
      <c r="C134" s="16" t="str">
        <f>VLOOKUP($A134,'[2]1. COE '!$A$22:$D$812,3,FALSE)</f>
        <v>DÍA</v>
      </c>
      <c r="D134" s="122">
        <v>1814683</v>
      </c>
      <c r="E134" s="134">
        <f>'ACT 1'!E134+'ACT 2'!E134+'ACT 3'!E134+'ACT 4'!E134+'ACT 5'!E134+'ACT 6'!E134+'ACT 9'!E134+'ACT 10'!E134+'ACT 11'!E134+'ACT 12'!E134+Transversal!E134+'ACT 7'!E134+'ACT 8'!E134</f>
        <v>0</v>
      </c>
      <c r="F134" s="24">
        <f t="shared" si="10"/>
        <v>0</v>
      </c>
      <c r="G134" s="142"/>
      <c r="H134" s="136"/>
    </row>
    <row r="135" spans="1:8" x14ac:dyDescent="0.3">
      <c r="A135" s="14" t="s">
        <v>242</v>
      </c>
      <c r="B135" s="15" t="str">
        <f>VLOOKUP($A135,'[2]1. COE '!$A$22:$D$812,2,FALSE)</f>
        <v>Cost Engineer</v>
      </c>
      <c r="C135" s="16" t="str">
        <f>VLOOKUP($A135,'[2]1. COE '!$A$22:$D$812,3,FALSE)</f>
        <v>DÍA</v>
      </c>
      <c r="D135" s="122">
        <v>1814683</v>
      </c>
      <c r="E135" s="134">
        <f>'ACT 1'!E135+'ACT 2'!E135+'ACT 3'!E135+'ACT 4'!E135+'ACT 5'!E135+'ACT 6'!E135+'ACT 9'!E135+'ACT 10'!E135+'ACT 11'!E135+'ACT 12'!E135+Transversal!E135+'ACT 7'!E135+'ACT 8'!E135</f>
        <v>0</v>
      </c>
      <c r="F135" s="24">
        <f t="shared" si="10"/>
        <v>0</v>
      </c>
      <c r="G135" s="142"/>
      <c r="H135" s="136"/>
    </row>
    <row r="136" spans="1:8" x14ac:dyDescent="0.3">
      <c r="A136" s="14" t="s">
        <v>243</v>
      </c>
      <c r="B136" s="15" t="str">
        <f>VLOOKUP($A136,'[2]1. COE '!$A$22:$D$812,2,FALSE)</f>
        <v>PSM Coordinator</v>
      </c>
      <c r="C136" s="16" t="str">
        <f>VLOOKUP($A136,'[2]1. COE '!$A$22:$D$812,3,FALSE)</f>
        <v>DÍA</v>
      </c>
      <c r="D136" s="122">
        <v>1626059</v>
      </c>
      <c r="E136" s="134">
        <f>'ACT 1'!E136+'ACT 2'!E136+'ACT 3'!E136+'ACT 4'!E136+'ACT 5'!E136+'ACT 6'!E136+'ACT 9'!E136+'ACT 10'!E136+'ACT 11'!E136+'ACT 12'!E136+Transversal!E136+'ACT 7'!E136+'ACT 8'!E136</f>
        <v>0</v>
      </c>
      <c r="F136" s="24">
        <f t="shared" si="10"/>
        <v>0</v>
      </c>
      <c r="G136" s="142"/>
      <c r="H136" s="136"/>
    </row>
    <row r="137" spans="1:8" x14ac:dyDescent="0.3">
      <c r="A137" s="14" t="s">
        <v>244</v>
      </c>
      <c r="B137" s="15" t="str">
        <f>VLOOKUP($A137,'[2]1. COE '!$A$22:$D$812,2,FALSE)</f>
        <v>Superintendent</v>
      </c>
      <c r="C137" s="16" t="str">
        <f>VLOOKUP($A137,'[2]1. COE '!$A$22:$D$812,3,FALSE)</f>
        <v>DÍA</v>
      </c>
      <c r="D137" s="122">
        <v>1626059</v>
      </c>
      <c r="E137" s="134">
        <f>'ACT 1'!E137+'ACT 2'!E137+'ACT 3'!E137+'ACT 4'!E137+'ACT 5'!E137+'ACT 6'!E137+'ACT 9'!E137+'ACT 10'!E137+'ACT 11'!E137+'ACT 12'!E137+Transversal!E137+'ACT 7'!E137+'ACT 8'!E137</f>
        <v>0</v>
      </c>
      <c r="F137" s="24">
        <f t="shared" si="10"/>
        <v>0</v>
      </c>
      <c r="G137" s="142"/>
      <c r="H137" s="136"/>
    </row>
    <row r="138" spans="1:8" x14ac:dyDescent="0.3">
      <c r="A138" s="14" t="s">
        <v>245</v>
      </c>
      <c r="B138" s="15" t="str">
        <f>VLOOKUP($A138,'[2]1. COE '!$A$22:$D$812,2,FALSE)</f>
        <v>QA / QC Manager</v>
      </c>
      <c r="C138" s="16" t="str">
        <f>VLOOKUP($A138,'[2]1. COE '!$A$22:$D$812,3,FALSE)</f>
        <v>DÍA</v>
      </c>
      <c r="D138" s="122">
        <v>1814684</v>
      </c>
      <c r="E138" s="134">
        <f>'ACT 1'!E138+'ACT 2'!E138+'ACT 3'!E138+'ACT 4'!E138+'ACT 5'!E138+'ACT 6'!E138+'ACT 9'!E138+'ACT 10'!E138+'ACT 11'!E138+'ACT 12'!E138+Transversal!E138+'ACT 7'!E138+'ACT 8'!E138</f>
        <v>0</v>
      </c>
      <c r="F138" s="24">
        <f t="shared" si="10"/>
        <v>0</v>
      </c>
      <c r="G138" s="142"/>
      <c r="H138" s="136"/>
    </row>
    <row r="139" spans="1:8" x14ac:dyDescent="0.3">
      <c r="A139" s="14" t="s">
        <v>246</v>
      </c>
      <c r="B139" s="15" t="str">
        <f>VLOOKUP($A139,'[2]1. COE '!$A$22:$D$812,2,FALSE)</f>
        <v>Safety Leader</v>
      </c>
      <c r="C139" s="16" t="str">
        <f>VLOOKUP($A139,'[2]1. COE '!$A$22:$D$812,3,FALSE)</f>
        <v>DÍA</v>
      </c>
      <c r="D139" s="122">
        <v>1721735</v>
      </c>
      <c r="E139" s="134">
        <f>'ACT 1'!E139+'ACT 2'!E139+'ACT 3'!E139+'ACT 4'!E139+'ACT 5'!E139+'ACT 6'!E139+'ACT 9'!E139+'ACT 10'!E139+'ACT 11'!E139+'ACT 12'!E139+Transversal!E139+'ACT 7'!E139+'ACT 8'!E139</f>
        <v>0</v>
      </c>
      <c r="F139" s="24">
        <f t="shared" si="10"/>
        <v>0</v>
      </c>
      <c r="G139" s="142"/>
      <c r="H139" s="136"/>
    </row>
    <row r="140" spans="1:8" x14ac:dyDescent="0.3">
      <c r="A140" s="3" t="s">
        <v>247</v>
      </c>
      <c r="B140" s="4" t="s">
        <v>248</v>
      </c>
      <c r="C140" s="5"/>
      <c r="D140" s="125"/>
      <c r="E140" s="5"/>
      <c r="F140" s="6">
        <f>+F141+F296+F309+F327+F339+F367+F375+F390+F405+F416</f>
        <v>0</v>
      </c>
      <c r="G140" s="142"/>
      <c r="H140" s="136"/>
    </row>
    <row r="141" spans="1:8" x14ac:dyDescent="0.3">
      <c r="A141" s="7" t="s">
        <v>22</v>
      </c>
      <c r="B141" s="7" t="s">
        <v>23</v>
      </c>
      <c r="C141" s="19"/>
      <c r="D141" s="124"/>
      <c r="E141" s="19"/>
      <c r="F141" s="20">
        <f>SUM(F142:F295)</f>
        <v>0</v>
      </c>
      <c r="G141" s="142"/>
      <c r="H141" s="136"/>
    </row>
    <row r="142" spans="1:8" x14ac:dyDescent="0.3">
      <c r="A142" s="14" t="s">
        <v>249</v>
      </c>
      <c r="B142" s="15" t="s">
        <v>250</v>
      </c>
      <c r="C142" s="16" t="s">
        <v>143</v>
      </c>
      <c r="D142" s="122"/>
      <c r="E142" s="133">
        <f>'ACT 1'!E142+'ACT 2'!E142+'ACT 3'!E142+'ACT 4'!E142+'ACT 5'!E142+'ACT 6'!E142+'ACT 9'!E142+'ACT 10'!E142+'ACT 11'!E142+'ACT 12'!E142+Transversal!E142+'ACT 7'!E142+'ACT 8'!E142</f>
        <v>0</v>
      </c>
      <c r="F142" s="23">
        <f>+ROUND(D142*E142,0)</f>
        <v>0</v>
      </c>
      <c r="G142" s="142"/>
      <c r="H142" s="136"/>
    </row>
    <row r="143" spans="1:8" x14ac:dyDescent="0.3">
      <c r="A143" s="14" t="s">
        <v>251</v>
      </c>
      <c r="B143" s="15" t="s">
        <v>252</v>
      </c>
      <c r="C143" s="16" t="s">
        <v>143</v>
      </c>
      <c r="D143" s="122"/>
      <c r="E143" s="134">
        <f>'ACT 1'!E143+'ACT 2'!E143+'ACT 3'!E143+'ACT 4'!E143+'ACT 5'!E143+'ACT 6'!E143+'ACT 9'!E143+'ACT 10'!E143+'ACT 11'!E143+'ACT 12'!E143+Transversal!E143+'ACT 7'!E143+'ACT 8'!E143</f>
        <v>0</v>
      </c>
      <c r="F143" s="24">
        <f t="shared" ref="F143:F206" si="11">+ROUND(D143*E143,0)</f>
        <v>0</v>
      </c>
      <c r="G143" s="142"/>
      <c r="H143" s="136"/>
    </row>
    <row r="144" spans="1:8" x14ac:dyDescent="0.3">
      <c r="A144" s="14" t="s">
        <v>253</v>
      </c>
      <c r="B144" s="15" t="s">
        <v>254</v>
      </c>
      <c r="C144" s="16" t="s">
        <v>143</v>
      </c>
      <c r="D144" s="122"/>
      <c r="E144" s="134">
        <f>'ACT 1'!E144+'ACT 2'!E144+'ACT 3'!E144+'ACT 4'!E144+'ACT 5'!E144+'ACT 6'!E144+'ACT 9'!E144+'ACT 10'!E144+'ACT 11'!E144+'ACT 12'!E144+Transversal!E144+'ACT 7'!E144+'ACT 8'!E144</f>
        <v>0</v>
      </c>
      <c r="F144" s="24">
        <f t="shared" si="11"/>
        <v>0</v>
      </c>
      <c r="G144" s="142"/>
      <c r="H144" s="136"/>
    </row>
    <row r="145" spans="1:8" x14ac:dyDescent="0.3">
      <c r="A145" s="14" t="s">
        <v>255</v>
      </c>
      <c r="B145" s="15" t="s">
        <v>256</v>
      </c>
      <c r="C145" s="16" t="s">
        <v>143</v>
      </c>
      <c r="D145" s="122"/>
      <c r="E145" s="134">
        <f>'ACT 1'!E145+'ACT 2'!E145+'ACT 3'!E145+'ACT 4'!E145+'ACT 5'!E145+'ACT 6'!E145+'ACT 9'!E145+'ACT 10'!E145+'ACT 11'!E145+'ACT 12'!E145+Transversal!E145+'ACT 7'!E145+'ACT 8'!E145</f>
        <v>0</v>
      </c>
      <c r="F145" s="24">
        <f t="shared" si="11"/>
        <v>0</v>
      </c>
      <c r="G145" s="142"/>
      <c r="H145" s="136"/>
    </row>
    <row r="146" spans="1:8" x14ac:dyDescent="0.3">
      <c r="A146" s="14" t="s">
        <v>257</v>
      </c>
      <c r="B146" s="15" t="s">
        <v>258</v>
      </c>
      <c r="C146" s="16" t="s">
        <v>143</v>
      </c>
      <c r="D146" s="122"/>
      <c r="E146" s="134">
        <f>'ACT 1'!E146+'ACT 2'!E146+'ACT 3'!E146+'ACT 4'!E146+'ACT 5'!E146+'ACT 6'!E146+'ACT 9'!E146+'ACT 10'!E146+'ACT 11'!E146+'ACT 12'!E146+Transversal!E146+'ACT 7'!E146+'ACT 8'!E146</f>
        <v>0</v>
      </c>
      <c r="F146" s="24">
        <f t="shared" si="11"/>
        <v>0</v>
      </c>
      <c r="G146" s="142"/>
      <c r="H146" s="136"/>
    </row>
    <row r="147" spans="1:8" x14ac:dyDescent="0.3">
      <c r="A147" s="14" t="s">
        <v>259</v>
      </c>
      <c r="B147" s="15" t="s">
        <v>260</v>
      </c>
      <c r="C147" s="16" t="s">
        <v>143</v>
      </c>
      <c r="D147" s="122"/>
      <c r="E147" s="134">
        <f>'ACT 1'!E147+'ACT 2'!E147+'ACT 3'!E147+'ACT 4'!E147+'ACT 5'!E147+'ACT 6'!E147+'ACT 9'!E147+'ACT 10'!E147+'ACT 11'!E147+'ACT 12'!E147+Transversal!E147+'ACT 7'!E147+'ACT 8'!E147</f>
        <v>0</v>
      </c>
      <c r="F147" s="24">
        <f t="shared" si="11"/>
        <v>0</v>
      </c>
      <c r="G147" s="142"/>
      <c r="H147" s="136"/>
    </row>
    <row r="148" spans="1:8" x14ac:dyDescent="0.3">
      <c r="A148" s="14" t="s">
        <v>261</v>
      </c>
      <c r="B148" s="15" t="s">
        <v>262</v>
      </c>
      <c r="C148" s="16" t="s">
        <v>143</v>
      </c>
      <c r="D148" s="122"/>
      <c r="E148" s="134">
        <f>'ACT 1'!E148+'ACT 2'!E148+'ACT 3'!E148+'ACT 4'!E148+'ACT 5'!E148+'ACT 6'!E148+'ACT 9'!E148+'ACT 10'!E148+'ACT 11'!E148+'ACT 12'!E148+Transversal!E148+'ACT 7'!E148+'ACT 8'!E148</f>
        <v>0</v>
      </c>
      <c r="F148" s="24">
        <f t="shared" si="11"/>
        <v>0</v>
      </c>
      <c r="G148" s="142"/>
      <c r="H148" s="136"/>
    </row>
    <row r="149" spans="1:8" x14ac:dyDescent="0.3">
      <c r="A149" s="14" t="s">
        <v>263</v>
      </c>
      <c r="B149" s="15" t="s">
        <v>264</v>
      </c>
      <c r="C149" s="16" t="s">
        <v>143</v>
      </c>
      <c r="D149" s="122"/>
      <c r="E149" s="134">
        <f>'ACT 1'!E149+'ACT 2'!E149+'ACT 3'!E149+'ACT 4'!E149+'ACT 5'!E149+'ACT 6'!E149+'ACT 9'!E149+'ACT 10'!E149+'ACT 11'!E149+'ACT 12'!E149+Transversal!E149+'ACT 7'!E149+'ACT 8'!E149</f>
        <v>0</v>
      </c>
      <c r="F149" s="24">
        <f t="shared" si="11"/>
        <v>0</v>
      </c>
      <c r="G149" s="142"/>
      <c r="H149" s="136"/>
    </row>
    <row r="150" spans="1:8" x14ac:dyDescent="0.3">
      <c r="A150" s="14" t="s">
        <v>265</v>
      </c>
      <c r="B150" s="15" t="s">
        <v>266</v>
      </c>
      <c r="C150" s="16" t="s">
        <v>143</v>
      </c>
      <c r="D150" s="122"/>
      <c r="E150" s="134">
        <f>'ACT 1'!E150+'ACT 2'!E150+'ACT 3'!E150+'ACT 4'!E150+'ACT 5'!E150+'ACT 6'!E150+'ACT 9'!E150+'ACT 10'!E150+'ACT 11'!E150+'ACT 12'!E150+Transversal!E150+'ACT 7'!E150+'ACT 8'!E150</f>
        <v>0</v>
      </c>
      <c r="F150" s="24">
        <f t="shared" si="11"/>
        <v>0</v>
      </c>
      <c r="G150" s="142"/>
      <c r="H150" s="136"/>
    </row>
    <row r="151" spans="1:8" x14ac:dyDescent="0.3">
      <c r="A151" s="14" t="s">
        <v>267</v>
      </c>
      <c r="B151" s="15" t="s">
        <v>268</v>
      </c>
      <c r="C151" s="16" t="s">
        <v>143</v>
      </c>
      <c r="D151" s="122"/>
      <c r="E151" s="134">
        <f>'ACT 1'!E151+'ACT 2'!E151+'ACT 3'!E151+'ACT 4'!E151+'ACT 5'!E151+'ACT 6'!E151+'ACT 9'!E151+'ACT 10'!E151+'ACT 11'!E151+'ACT 12'!E151+Transversal!E151+'ACT 7'!E151+'ACT 8'!E151</f>
        <v>0</v>
      </c>
      <c r="F151" s="24">
        <f t="shared" si="11"/>
        <v>0</v>
      </c>
      <c r="G151" s="142"/>
      <c r="H151" s="136"/>
    </row>
    <row r="152" spans="1:8" x14ac:dyDescent="0.3">
      <c r="A152" s="14" t="s">
        <v>269</v>
      </c>
      <c r="B152" s="15" t="s">
        <v>270</v>
      </c>
      <c r="C152" s="16" t="s">
        <v>143</v>
      </c>
      <c r="D152" s="122"/>
      <c r="E152" s="134">
        <f>'ACT 1'!E152+'ACT 2'!E152+'ACT 3'!E152+'ACT 4'!E152+'ACT 5'!E152+'ACT 6'!E152+'ACT 9'!E152+'ACT 10'!E152+'ACT 11'!E152+'ACT 12'!E152+Transversal!E152+'ACT 7'!E152+'ACT 8'!E152</f>
        <v>0</v>
      </c>
      <c r="F152" s="24">
        <f t="shared" si="11"/>
        <v>0</v>
      </c>
      <c r="G152" s="142"/>
      <c r="H152" s="136"/>
    </row>
    <row r="153" spans="1:8" x14ac:dyDescent="0.3">
      <c r="A153" s="14" t="s">
        <v>271</v>
      </c>
      <c r="B153" s="15" t="s">
        <v>272</v>
      </c>
      <c r="C153" s="16" t="s">
        <v>143</v>
      </c>
      <c r="D153" s="122"/>
      <c r="E153" s="134">
        <f>'ACT 1'!E153+'ACT 2'!E153+'ACT 3'!E153+'ACT 4'!E153+'ACT 5'!E153+'ACT 6'!E153+'ACT 9'!E153+'ACT 10'!E153+'ACT 11'!E153+'ACT 12'!E153+Transversal!E153+'ACT 7'!E153+'ACT 8'!E153</f>
        <v>0</v>
      </c>
      <c r="F153" s="24">
        <f t="shared" si="11"/>
        <v>0</v>
      </c>
      <c r="G153" s="142"/>
      <c r="H153" s="136"/>
    </row>
    <row r="154" spans="1:8" x14ac:dyDescent="0.3">
      <c r="A154" s="14" t="s">
        <v>273</v>
      </c>
      <c r="B154" s="15" t="s">
        <v>274</v>
      </c>
      <c r="C154" s="16" t="s">
        <v>143</v>
      </c>
      <c r="D154" s="122"/>
      <c r="E154" s="134">
        <f>'ACT 1'!E154+'ACT 2'!E154+'ACT 3'!E154+'ACT 4'!E154+'ACT 5'!E154+'ACT 6'!E154+'ACT 9'!E154+'ACT 10'!E154+'ACT 11'!E154+'ACT 12'!E154+Transversal!E154+'ACT 7'!E154+'ACT 8'!E154</f>
        <v>0</v>
      </c>
      <c r="F154" s="24">
        <f t="shared" si="11"/>
        <v>0</v>
      </c>
      <c r="G154" s="142"/>
      <c r="H154" s="136"/>
    </row>
    <row r="155" spans="1:8" x14ac:dyDescent="0.3">
      <c r="A155" s="14" t="s">
        <v>275</v>
      </c>
      <c r="B155" s="15" t="s">
        <v>276</v>
      </c>
      <c r="C155" s="16" t="s">
        <v>143</v>
      </c>
      <c r="D155" s="122"/>
      <c r="E155" s="134">
        <f>'ACT 1'!E155+'ACT 2'!E155+'ACT 3'!E155+'ACT 4'!E155+'ACT 5'!E155+'ACT 6'!E155+'ACT 9'!E155+'ACT 10'!E155+'ACT 11'!E155+'ACT 12'!E155+Transversal!E155+'ACT 7'!E155+'ACT 8'!E155</f>
        <v>0</v>
      </c>
      <c r="F155" s="24">
        <f t="shared" si="11"/>
        <v>0</v>
      </c>
      <c r="G155" s="142"/>
      <c r="H155" s="136"/>
    </row>
    <row r="156" spans="1:8" x14ac:dyDescent="0.3">
      <c r="A156" s="14" t="s">
        <v>277</v>
      </c>
      <c r="B156" s="15" t="s">
        <v>278</v>
      </c>
      <c r="C156" s="16" t="s">
        <v>143</v>
      </c>
      <c r="D156" s="122"/>
      <c r="E156" s="134">
        <f>'ACT 1'!E156+'ACT 2'!E156+'ACT 3'!E156+'ACT 4'!E156+'ACT 5'!E156+'ACT 6'!E156+'ACT 9'!E156+'ACT 10'!E156+'ACT 11'!E156+'ACT 12'!E156+Transversal!E156+'ACT 7'!E156+'ACT 8'!E156</f>
        <v>0</v>
      </c>
      <c r="F156" s="24">
        <f t="shared" si="11"/>
        <v>0</v>
      </c>
      <c r="G156" s="142"/>
      <c r="H156" s="136"/>
    </row>
    <row r="157" spans="1:8" x14ac:dyDescent="0.3">
      <c r="A157" s="14" t="s">
        <v>279</v>
      </c>
      <c r="B157" s="15" t="s">
        <v>280</v>
      </c>
      <c r="C157" s="16" t="s">
        <v>143</v>
      </c>
      <c r="D157" s="122"/>
      <c r="E157" s="134">
        <f>'ACT 1'!E157+'ACT 2'!E157+'ACT 3'!E157+'ACT 4'!E157+'ACT 5'!E157+'ACT 6'!E157+'ACT 9'!E157+'ACT 10'!E157+'ACT 11'!E157+'ACT 12'!E157+Transversal!E157+'ACT 7'!E157+'ACT 8'!E157</f>
        <v>0</v>
      </c>
      <c r="F157" s="24">
        <f t="shared" si="11"/>
        <v>0</v>
      </c>
      <c r="G157" s="142"/>
      <c r="H157" s="136"/>
    </row>
    <row r="158" spans="1:8" x14ac:dyDescent="0.3">
      <c r="A158" s="14" t="s">
        <v>281</v>
      </c>
      <c r="B158" s="15" t="s">
        <v>282</v>
      </c>
      <c r="C158" s="16" t="s">
        <v>143</v>
      </c>
      <c r="D158" s="122"/>
      <c r="E158" s="134">
        <f>'ACT 1'!E158+'ACT 2'!E158+'ACT 3'!E158+'ACT 4'!E158+'ACT 5'!E158+'ACT 6'!E158+'ACT 9'!E158+'ACT 10'!E158+'ACT 11'!E158+'ACT 12'!E158+Transversal!E158+'ACT 7'!E158+'ACT 8'!E158</f>
        <v>0</v>
      </c>
      <c r="F158" s="24">
        <f t="shared" si="11"/>
        <v>0</v>
      </c>
      <c r="G158" s="142"/>
      <c r="H158" s="136"/>
    </row>
    <row r="159" spans="1:8" x14ac:dyDescent="0.3">
      <c r="A159" s="14" t="s">
        <v>283</v>
      </c>
      <c r="B159" s="15" t="s">
        <v>284</v>
      </c>
      <c r="C159" s="16" t="s">
        <v>143</v>
      </c>
      <c r="D159" s="122"/>
      <c r="E159" s="134">
        <f>'ACT 1'!E159+'ACT 2'!E159+'ACT 3'!E159+'ACT 4'!E159+'ACT 5'!E159+'ACT 6'!E159+'ACT 9'!E159+'ACT 10'!E159+'ACT 11'!E159+'ACT 12'!E159+Transversal!E159+'ACT 7'!E159+'ACT 8'!E159</f>
        <v>0</v>
      </c>
      <c r="F159" s="24">
        <f t="shared" si="11"/>
        <v>0</v>
      </c>
      <c r="G159" s="142"/>
      <c r="H159" s="136"/>
    </row>
    <row r="160" spans="1:8" x14ac:dyDescent="0.3">
      <c r="A160" s="14" t="s">
        <v>285</v>
      </c>
      <c r="B160" s="15" t="s">
        <v>286</v>
      </c>
      <c r="C160" s="16" t="s">
        <v>143</v>
      </c>
      <c r="D160" s="122"/>
      <c r="E160" s="134">
        <f>'ACT 1'!E160+'ACT 2'!E160+'ACT 3'!E160+'ACT 4'!E160+'ACT 5'!E160+'ACT 6'!E160+'ACT 9'!E160+'ACT 10'!E160+'ACT 11'!E160+'ACT 12'!E160+Transversal!E160+'ACT 7'!E160+'ACT 8'!E160</f>
        <v>0</v>
      </c>
      <c r="F160" s="24">
        <f t="shared" si="11"/>
        <v>0</v>
      </c>
      <c r="G160" s="142"/>
      <c r="H160" s="136"/>
    </row>
    <row r="161" spans="1:8" x14ac:dyDescent="0.3">
      <c r="A161" s="14" t="s">
        <v>287</v>
      </c>
      <c r="B161" s="15" t="s">
        <v>288</v>
      </c>
      <c r="C161" s="16" t="s">
        <v>143</v>
      </c>
      <c r="D161" s="122"/>
      <c r="E161" s="134">
        <f>'ACT 1'!E161+'ACT 2'!E161+'ACT 3'!E161+'ACT 4'!E161+'ACT 5'!E161+'ACT 6'!E161+'ACT 9'!E161+'ACT 10'!E161+'ACT 11'!E161+'ACT 12'!E161+Transversal!E161+'ACT 7'!E161+'ACT 8'!E161</f>
        <v>0</v>
      </c>
      <c r="F161" s="24">
        <f t="shared" si="11"/>
        <v>0</v>
      </c>
      <c r="G161" s="142"/>
      <c r="H161" s="136"/>
    </row>
    <row r="162" spans="1:8" x14ac:dyDescent="0.3">
      <c r="A162" s="14" t="s">
        <v>289</v>
      </c>
      <c r="B162" s="15" t="s">
        <v>290</v>
      </c>
      <c r="C162" s="16" t="s">
        <v>143</v>
      </c>
      <c r="D162" s="122"/>
      <c r="E162" s="134">
        <f>'ACT 1'!E162+'ACT 2'!E162+'ACT 3'!E162+'ACT 4'!E162+'ACT 5'!E162+'ACT 6'!E162+'ACT 9'!E162+'ACT 10'!E162+'ACT 11'!E162+'ACT 12'!E162+Transversal!E162+'ACT 7'!E162+'ACT 8'!E162</f>
        <v>0</v>
      </c>
      <c r="F162" s="24">
        <f t="shared" si="11"/>
        <v>0</v>
      </c>
      <c r="G162" s="142"/>
      <c r="H162" s="136"/>
    </row>
    <row r="163" spans="1:8" x14ac:dyDescent="0.3">
      <c r="A163" s="14" t="s">
        <v>291</v>
      </c>
      <c r="B163" s="15" t="s">
        <v>292</v>
      </c>
      <c r="C163" s="16" t="s">
        <v>143</v>
      </c>
      <c r="D163" s="122"/>
      <c r="E163" s="134">
        <f>'ACT 1'!E163+'ACT 2'!E163+'ACT 3'!E163+'ACT 4'!E163+'ACT 5'!E163+'ACT 6'!E163+'ACT 9'!E163+'ACT 10'!E163+'ACT 11'!E163+'ACT 12'!E163+Transversal!E163+'ACT 7'!E163+'ACT 8'!E163</f>
        <v>0</v>
      </c>
      <c r="F163" s="24">
        <f t="shared" si="11"/>
        <v>0</v>
      </c>
      <c r="G163" s="142"/>
      <c r="H163" s="136"/>
    </row>
    <row r="164" spans="1:8" x14ac:dyDescent="0.3">
      <c r="A164" s="14" t="s">
        <v>293</v>
      </c>
      <c r="B164" s="15" t="s">
        <v>294</v>
      </c>
      <c r="C164" s="16" t="s">
        <v>143</v>
      </c>
      <c r="D164" s="122"/>
      <c r="E164" s="134">
        <f>'ACT 1'!E164+'ACT 2'!E164+'ACT 3'!E164+'ACT 4'!E164+'ACT 5'!E164+'ACT 6'!E164+'ACT 9'!E164+'ACT 10'!E164+'ACT 11'!E164+'ACT 12'!E164+Transversal!E164+'ACT 7'!E164+'ACT 8'!E164</f>
        <v>0</v>
      </c>
      <c r="F164" s="24">
        <f t="shared" si="11"/>
        <v>0</v>
      </c>
      <c r="G164" s="142"/>
      <c r="H164" s="136"/>
    </row>
    <row r="165" spans="1:8" x14ac:dyDescent="0.3">
      <c r="A165" s="14" t="s">
        <v>295</v>
      </c>
      <c r="B165" s="15" t="s">
        <v>296</v>
      </c>
      <c r="C165" s="16" t="s">
        <v>143</v>
      </c>
      <c r="D165" s="122"/>
      <c r="E165" s="134">
        <f>'ACT 1'!E165+'ACT 2'!E165+'ACT 3'!E165+'ACT 4'!E165+'ACT 5'!E165+'ACT 6'!E165+'ACT 9'!E165+'ACT 10'!E165+'ACT 11'!E165+'ACT 12'!E165+Transversal!E165+'ACT 7'!E165+'ACT 8'!E165</f>
        <v>0</v>
      </c>
      <c r="F165" s="24">
        <f t="shared" si="11"/>
        <v>0</v>
      </c>
      <c r="G165" s="142"/>
      <c r="H165" s="136"/>
    </row>
    <row r="166" spans="1:8" x14ac:dyDescent="0.3">
      <c r="A166" s="14" t="s">
        <v>297</v>
      </c>
      <c r="B166" s="15" t="s">
        <v>298</v>
      </c>
      <c r="C166" s="16" t="s">
        <v>143</v>
      </c>
      <c r="D166" s="122">
        <v>890646</v>
      </c>
      <c r="E166" s="134">
        <f>'ACT 1'!E166+'ACT 2'!E166+'ACT 3'!E166+'ACT 4'!E166+'ACT 5'!E166+'ACT 6'!E166+'ACT 9'!E166+'ACT 10'!E166+'ACT 11'!E166+'ACT 12'!E166+Transversal!E166+'ACT 7'!E166+'ACT 8'!E166</f>
        <v>0</v>
      </c>
      <c r="F166" s="24">
        <f t="shared" si="11"/>
        <v>0</v>
      </c>
      <c r="G166" s="142"/>
      <c r="H166" s="136"/>
    </row>
    <row r="167" spans="1:8" x14ac:dyDescent="0.3">
      <c r="A167" s="14" t="s">
        <v>299</v>
      </c>
      <c r="B167" s="15" t="s">
        <v>300</v>
      </c>
      <c r="C167" s="16" t="s">
        <v>143</v>
      </c>
      <c r="D167" s="122">
        <v>1069524</v>
      </c>
      <c r="E167" s="134">
        <f>'ACT 1'!E167+'ACT 2'!E167+'ACT 3'!E167+'ACT 4'!E167+'ACT 5'!E167+'ACT 6'!E167+'ACT 9'!E167+'ACT 10'!E167+'ACT 11'!E167+'ACT 12'!E167+Transversal!E167+'ACT 7'!E167+'ACT 8'!E167</f>
        <v>0</v>
      </c>
      <c r="F167" s="24">
        <f t="shared" si="11"/>
        <v>0</v>
      </c>
      <c r="G167" s="142"/>
      <c r="H167" s="136"/>
    </row>
    <row r="168" spans="1:8" x14ac:dyDescent="0.3">
      <c r="A168" s="14" t="s">
        <v>301</v>
      </c>
      <c r="B168" s="15" t="s">
        <v>302</v>
      </c>
      <c r="C168" s="16" t="s">
        <v>143</v>
      </c>
      <c r="D168" s="122">
        <v>1015579</v>
      </c>
      <c r="E168" s="134">
        <f>'ACT 1'!E168+'ACT 2'!E168+'ACT 3'!E168+'ACT 4'!E168+'ACT 5'!E168+'ACT 6'!E168+'ACT 9'!E168+'ACT 10'!E168+'ACT 11'!E168+'ACT 12'!E168+Transversal!E168+'ACT 7'!E168+'ACT 8'!E168</f>
        <v>0</v>
      </c>
      <c r="F168" s="24">
        <f t="shared" si="11"/>
        <v>0</v>
      </c>
      <c r="G168" s="142"/>
      <c r="H168" s="136"/>
    </row>
    <row r="169" spans="1:8" x14ac:dyDescent="0.3">
      <c r="A169" s="14" t="s">
        <v>303</v>
      </c>
      <c r="B169" s="15" t="s">
        <v>304</v>
      </c>
      <c r="C169" s="16" t="s">
        <v>143</v>
      </c>
      <c r="D169" s="122">
        <v>1324839</v>
      </c>
      <c r="E169" s="134">
        <f>'ACT 1'!E169+'ACT 2'!E169+'ACT 3'!E169+'ACT 4'!E169+'ACT 5'!E169+'ACT 6'!E169+'ACT 9'!E169+'ACT 10'!E169+'ACT 11'!E169+'ACT 12'!E169+Transversal!E169+'ACT 7'!E169+'ACT 8'!E169</f>
        <v>0</v>
      </c>
      <c r="F169" s="24">
        <f t="shared" si="11"/>
        <v>0</v>
      </c>
      <c r="G169" s="142"/>
      <c r="H169" s="136"/>
    </row>
    <row r="170" spans="1:8" x14ac:dyDescent="0.3">
      <c r="A170" s="14" t="s">
        <v>305</v>
      </c>
      <c r="B170" s="15" t="s">
        <v>306</v>
      </c>
      <c r="C170" s="16" t="s">
        <v>143</v>
      </c>
      <c r="D170" s="122">
        <v>1223329</v>
      </c>
      <c r="E170" s="134">
        <f>'ACT 1'!E170+'ACT 2'!E170+'ACT 3'!E170+'ACT 4'!E170+'ACT 5'!E170+'ACT 6'!E170+'ACT 9'!E170+'ACT 10'!E170+'ACT 11'!E170+'ACT 12'!E170+Transversal!E170+'ACT 7'!E170+'ACT 8'!E170</f>
        <v>0</v>
      </c>
      <c r="F170" s="24">
        <f t="shared" si="11"/>
        <v>0</v>
      </c>
      <c r="G170" s="142"/>
      <c r="H170" s="136"/>
    </row>
    <row r="171" spans="1:8" x14ac:dyDescent="0.3">
      <c r="A171" s="14" t="s">
        <v>307</v>
      </c>
      <c r="B171" s="15" t="s">
        <v>308</v>
      </c>
      <c r="C171" s="16" t="s">
        <v>143</v>
      </c>
      <c r="D171" s="122">
        <v>1157598</v>
      </c>
      <c r="E171" s="134">
        <f>'ACT 1'!E171+'ACT 2'!E171+'ACT 3'!E171+'ACT 4'!E171+'ACT 5'!E171+'ACT 6'!E171+'ACT 9'!E171+'ACT 10'!E171+'ACT 11'!E171+'ACT 12'!E171+Transversal!E171+'ACT 7'!E171+'ACT 8'!E171</f>
        <v>0</v>
      </c>
      <c r="F171" s="24">
        <f t="shared" si="11"/>
        <v>0</v>
      </c>
      <c r="G171" s="142"/>
      <c r="H171" s="136"/>
    </row>
    <row r="172" spans="1:8" x14ac:dyDescent="0.3">
      <c r="A172" s="14" t="s">
        <v>309</v>
      </c>
      <c r="B172" s="15" t="s">
        <v>310</v>
      </c>
      <c r="C172" s="16" t="s">
        <v>143</v>
      </c>
      <c r="D172" s="122">
        <v>1486642</v>
      </c>
      <c r="E172" s="134">
        <f>'ACT 1'!E172+'ACT 2'!E172+'ACT 3'!E172+'ACT 4'!E172+'ACT 5'!E172+'ACT 6'!E172+'ACT 9'!E172+'ACT 10'!E172+'ACT 11'!E172+'ACT 12'!E172+Transversal!E172+'ACT 7'!E172+'ACT 8'!E172</f>
        <v>0</v>
      </c>
      <c r="F172" s="24">
        <f t="shared" si="11"/>
        <v>0</v>
      </c>
      <c r="G172" s="142"/>
      <c r="H172" s="136"/>
    </row>
    <row r="173" spans="1:8" x14ac:dyDescent="0.3">
      <c r="A173" s="14" t="s">
        <v>311</v>
      </c>
      <c r="B173" s="15" t="s">
        <v>312</v>
      </c>
      <c r="C173" s="16" t="s">
        <v>143</v>
      </c>
      <c r="D173" s="122">
        <v>1785490</v>
      </c>
      <c r="E173" s="134">
        <f>'ACT 1'!E173+'ACT 2'!E173+'ACT 3'!E173+'ACT 4'!E173+'ACT 5'!E173+'ACT 6'!E173+'ACT 9'!E173+'ACT 10'!E173+'ACT 11'!E173+'ACT 12'!E173+Transversal!E173+'ACT 7'!E173+'ACT 8'!E173</f>
        <v>0</v>
      </c>
      <c r="F173" s="24">
        <f t="shared" si="11"/>
        <v>0</v>
      </c>
      <c r="G173" s="142"/>
      <c r="H173" s="136"/>
    </row>
    <row r="174" spans="1:8" x14ac:dyDescent="0.3">
      <c r="A174" s="14" t="s">
        <v>313</v>
      </c>
      <c r="B174" s="15" t="s">
        <v>314</v>
      </c>
      <c r="C174" s="16" t="s">
        <v>143</v>
      </c>
      <c r="D174" s="122">
        <v>1884168</v>
      </c>
      <c r="E174" s="134">
        <f>'ACT 1'!E174+'ACT 2'!E174+'ACT 3'!E174+'ACT 4'!E174+'ACT 5'!E174+'ACT 6'!E174+'ACT 9'!E174+'ACT 10'!E174+'ACT 11'!E174+'ACT 12'!E174+Transversal!E174+'ACT 7'!E174+'ACT 8'!E174</f>
        <v>0</v>
      </c>
      <c r="F174" s="24">
        <f t="shared" si="11"/>
        <v>0</v>
      </c>
      <c r="G174" s="142"/>
      <c r="H174" s="136"/>
    </row>
    <row r="175" spans="1:8" x14ac:dyDescent="0.3">
      <c r="A175" s="14" t="s">
        <v>315</v>
      </c>
      <c r="B175" s="15" t="s">
        <v>316</v>
      </c>
      <c r="C175" s="16" t="s">
        <v>143</v>
      </c>
      <c r="D175" s="122">
        <v>1255242</v>
      </c>
      <c r="E175" s="134">
        <f>'ACT 1'!E175+'ACT 2'!E175+'ACT 3'!E175+'ACT 4'!E175+'ACT 5'!E175+'ACT 6'!E175+'ACT 9'!E175+'ACT 10'!E175+'ACT 11'!E175+'ACT 12'!E175+Transversal!E175+'ACT 7'!E175+'ACT 8'!E175</f>
        <v>0</v>
      </c>
      <c r="F175" s="24">
        <f t="shared" si="11"/>
        <v>0</v>
      </c>
      <c r="G175" s="142"/>
      <c r="H175" s="136"/>
    </row>
    <row r="176" spans="1:8" x14ac:dyDescent="0.3">
      <c r="A176" s="14" t="s">
        <v>317</v>
      </c>
      <c r="B176" s="15" t="s">
        <v>318</v>
      </c>
      <c r="C176" s="16" t="s">
        <v>143</v>
      </c>
      <c r="D176" s="122">
        <v>1687947</v>
      </c>
      <c r="E176" s="134">
        <f>'ACT 1'!E176+'ACT 2'!E176+'ACT 3'!E176+'ACT 4'!E176+'ACT 5'!E176+'ACT 6'!E176+'ACT 9'!E176+'ACT 10'!E176+'ACT 11'!E176+'ACT 12'!E176+Transversal!E176+'ACT 7'!E176+'ACT 8'!E176</f>
        <v>0</v>
      </c>
      <c r="F176" s="24">
        <f t="shared" si="11"/>
        <v>0</v>
      </c>
      <c r="G176" s="142"/>
      <c r="H176" s="136"/>
    </row>
    <row r="177" spans="1:8" x14ac:dyDescent="0.3">
      <c r="A177" s="14" t="s">
        <v>319</v>
      </c>
      <c r="B177" s="15" t="s">
        <v>320</v>
      </c>
      <c r="C177" s="16" t="s">
        <v>143</v>
      </c>
      <c r="D177" s="122">
        <v>1773025</v>
      </c>
      <c r="E177" s="134">
        <f>'ACT 1'!E177+'ACT 2'!E177+'ACT 3'!E177+'ACT 4'!E177+'ACT 5'!E177+'ACT 6'!E177+'ACT 9'!E177+'ACT 10'!E177+'ACT 11'!E177+'ACT 12'!E177+Transversal!E177+'ACT 7'!E177+'ACT 8'!E177</f>
        <v>0</v>
      </c>
      <c r="F177" s="24">
        <f t="shared" si="11"/>
        <v>0</v>
      </c>
      <c r="G177" s="142"/>
      <c r="H177" s="136"/>
    </row>
    <row r="178" spans="1:8" x14ac:dyDescent="0.3">
      <c r="A178" s="14" t="s">
        <v>321</v>
      </c>
      <c r="B178" s="15" t="s">
        <v>322</v>
      </c>
      <c r="C178" s="16" t="s">
        <v>143</v>
      </c>
      <c r="D178" s="122">
        <v>695135</v>
      </c>
      <c r="E178" s="134">
        <f>'ACT 1'!E178+'ACT 2'!E178+'ACT 3'!E178+'ACT 4'!E178+'ACT 5'!E178+'ACT 6'!E178+'ACT 9'!E178+'ACT 10'!E178+'ACT 11'!E178+'ACT 12'!E178+Transversal!E178+'ACT 7'!E178+'ACT 8'!E178</f>
        <v>0</v>
      </c>
      <c r="F178" s="24">
        <f t="shared" si="11"/>
        <v>0</v>
      </c>
      <c r="G178" s="142"/>
      <c r="H178" s="136"/>
    </row>
    <row r="179" spans="1:8" x14ac:dyDescent="0.3">
      <c r="A179" s="14" t="s">
        <v>323</v>
      </c>
      <c r="B179" s="15" t="s">
        <v>324</v>
      </c>
      <c r="C179" s="16" t="s">
        <v>143</v>
      </c>
      <c r="D179" s="122">
        <v>1130612</v>
      </c>
      <c r="E179" s="134">
        <f>'ACT 1'!E179+'ACT 2'!E179+'ACT 3'!E179+'ACT 4'!E179+'ACT 5'!E179+'ACT 6'!E179+'ACT 9'!E179+'ACT 10'!E179+'ACT 11'!E179+'ACT 12'!E179+Transversal!E179+'ACT 7'!E179+'ACT 8'!E179</f>
        <v>0</v>
      </c>
      <c r="F179" s="24">
        <f t="shared" si="11"/>
        <v>0</v>
      </c>
      <c r="G179" s="142"/>
      <c r="H179" s="136"/>
    </row>
    <row r="180" spans="1:8" x14ac:dyDescent="0.3">
      <c r="A180" s="14" t="s">
        <v>325</v>
      </c>
      <c r="B180" s="15" t="s">
        <v>326</v>
      </c>
      <c r="C180" s="16" t="s">
        <v>143</v>
      </c>
      <c r="D180" s="122">
        <v>865518</v>
      </c>
      <c r="E180" s="134">
        <f>'ACT 1'!E180+'ACT 2'!E180+'ACT 3'!E180+'ACT 4'!E180+'ACT 5'!E180+'ACT 6'!E180+'ACT 9'!E180+'ACT 10'!E180+'ACT 11'!E180+'ACT 12'!E180+Transversal!E180+'ACT 7'!E180+'ACT 8'!E180</f>
        <v>0</v>
      </c>
      <c r="F180" s="24">
        <f t="shared" si="11"/>
        <v>0</v>
      </c>
      <c r="G180" s="142"/>
      <c r="H180" s="136"/>
    </row>
    <row r="181" spans="1:8" x14ac:dyDescent="0.3">
      <c r="A181" s="14" t="s">
        <v>327</v>
      </c>
      <c r="B181" s="15" t="s">
        <v>328</v>
      </c>
      <c r="C181" s="16" t="s">
        <v>143</v>
      </c>
      <c r="D181" s="122">
        <v>1019485</v>
      </c>
      <c r="E181" s="134">
        <f>'ACT 1'!E181+'ACT 2'!E181+'ACT 3'!E181+'ACT 4'!E181+'ACT 5'!E181+'ACT 6'!E181+'ACT 9'!E181+'ACT 10'!E181+'ACT 11'!E181+'ACT 12'!E181+Transversal!E181+'ACT 7'!E181+'ACT 8'!E181</f>
        <v>0</v>
      </c>
      <c r="F181" s="24">
        <f t="shared" si="11"/>
        <v>0</v>
      </c>
      <c r="G181" s="142"/>
      <c r="H181" s="136"/>
    </row>
    <row r="182" spans="1:8" x14ac:dyDescent="0.3">
      <c r="A182" s="14" t="s">
        <v>329</v>
      </c>
      <c r="B182" s="15" t="s">
        <v>330</v>
      </c>
      <c r="C182" s="16" t="s">
        <v>143</v>
      </c>
      <c r="D182" s="122">
        <v>1929433</v>
      </c>
      <c r="E182" s="134">
        <f>'ACT 1'!E182+'ACT 2'!E182+'ACT 3'!E182+'ACT 4'!E182+'ACT 5'!E182+'ACT 6'!E182+'ACT 9'!E182+'ACT 10'!E182+'ACT 11'!E182+'ACT 12'!E182+Transversal!E182+'ACT 7'!E182+'ACT 8'!E182</f>
        <v>0</v>
      </c>
      <c r="F182" s="24">
        <f t="shared" si="11"/>
        <v>0</v>
      </c>
      <c r="G182" s="142"/>
      <c r="H182" s="136"/>
    </row>
    <row r="183" spans="1:8" x14ac:dyDescent="0.3">
      <c r="A183" s="14" t="s">
        <v>331</v>
      </c>
      <c r="B183" s="15" t="s">
        <v>332</v>
      </c>
      <c r="C183" s="16" t="s">
        <v>143</v>
      </c>
      <c r="D183" s="122">
        <v>1799449</v>
      </c>
      <c r="E183" s="134">
        <f>'ACT 1'!E183+'ACT 2'!E183+'ACT 3'!E183+'ACT 4'!E183+'ACT 5'!E183+'ACT 6'!E183+'ACT 9'!E183+'ACT 10'!E183+'ACT 11'!E183+'ACT 12'!E183+Transversal!E183+'ACT 7'!E183+'ACT 8'!E183</f>
        <v>0</v>
      </c>
      <c r="F183" s="24">
        <f t="shared" si="11"/>
        <v>0</v>
      </c>
      <c r="G183" s="142"/>
      <c r="H183" s="136"/>
    </row>
    <row r="184" spans="1:8" x14ac:dyDescent="0.3">
      <c r="A184" s="14" t="s">
        <v>333</v>
      </c>
      <c r="B184" s="15" t="s">
        <v>334</v>
      </c>
      <c r="C184" s="16" t="s">
        <v>335</v>
      </c>
      <c r="D184" s="122"/>
      <c r="E184" s="134">
        <f>'ACT 1'!E184+'ACT 2'!E184+'ACT 3'!E184+'ACT 4'!E184+'ACT 5'!E184+'ACT 6'!E184+'ACT 9'!E184+'ACT 10'!E184+'ACT 11'!E184+'ACT 12'!E184+Transversal!E184+'ACT 7'!E184+'ACT 8'!E184</f>
        <v>0</v>
      </c>
      <c r="F184" s="24">
        <f t="shared" si="11"/>
        <v>0</v>
      </c>
      <c r="G184" s="142"/>
      <c r="H184" s="136"/>
    </row>
    <row r="185" spans="1:8" x14ac:dyDescent="0.3">
      <c r="A185" s="14" t="s">
        <v>336</v>
      </c>
      <c r="B185" s="15" t="s">
        <v>337</v>
      </c>
      <c r="C185" s="16" t="s">
        <v>335</v>
      </c>
      <c r="D185" s="122"/>
      <c r="E185" s="134">
        <f>'ACT 1'!E185+'ACT 2'!E185+'ACT 3'!E185+'ACT 4'!E185+'ACT 5'!E185+'ACT 6'!E185+'ACT 9'!E185+'ACT 10'!E185+'ACT 11'!E185+'ACT 12'!E185+Transversal!E185+'ACT 7'!E185+'ACT 8'!E185</f>
        <v>0</v>
      </c>
      <c r="F185" s="24">
        <f t="shared" si="11"/>
        <v>0</v>
      </c>
      <c r="G185" s="142"/>
      <c r="H185" s="136"/>
    </row>
    <row r="186" spans="1:8" x14ac:dyDescent="0.3">
      <c r="A186" s="14" t="s">
        <v>338</v>
      </c>
      <c r="B186" s="15" t="s">
        <v>339</v>
      </c>
      <c r="C186" s="16" t="s">
        <v>143</v>
      </c>
      <c r="D186" s="122">
        <v>2446874</v>
      </c>
      <c r="E186" s="134">
        <f>'ACT 1'!E186+'ACT 2'!E186+'ACT 3'!E186+'ACT 4'!E186+'ACT 5'!E186+'ACT 6'!E186+'ACT 9'!E186+'ACT 10'!E186+'ACT 11'!E186+'ACT 12'!E186+Transversal!E186+'ACT 7'!E186+'ACT 8'!E186</f>
        <v>0</v>
      </c>
      <c r="F186" s="24">
        <f t="shared" si="11"/>
        <v>0</v>
      </c>
      <c r="G186" s="142"/>
      <c r="H186" s="136"/>
    </row>
    <row r="187" spans="1:8" x14ac:dyDescent="0.3">
      <c r="A187" s="14" t="s">
        <v>340</v>
      </c>
      <c r="B187" s="15" t="s">
        <v>341</v>
      </c>
      <c r="C187" s="16" t="s">
        <v>143</v>
      </c>
      <c r="D187" s="122">
        <v>2747046</v>
      </c>
      <c r="E187" s="134">
        <f>'ACT 1'!E187+'ACT 2'!E187+'ACT 3'!E187+'ACT 4'!E187+'ACT 5'!E187+'ACT 6'!E187+'ACT 9'!E187+'ACT 10'!E187+'ACT 11'!E187+'ACT 12'!E187+Transversal!E187+'ACT 7'!E187+'ACT 8'!E187</f>
        <v>0</v>
      </c>
      <c r="F187" s="24">
        <f t="shared" si="11"/>
        <v>0</v>
      </c>
      <c r="G187" s="142"/>
      <c r="H187" s="136"/>
    </row>
    <row r="188" spans="1:8" x14ac:dyDescent="0.3">
      <c r="A188" s="14" t="s">
        <v>342</v>
      </c>
      <c r="B188" s="15" t="s">
        <v>343</v>
      </c>
      <c r="C188" s="16" t="s">
        <v>344</v>
      </c>
      <c r="D188" s="122">
        <v>19447169</v>
      </c>
      <c r="E188" s="134">
        <f>'ACT 1'!E188+'ACT 2'!E188+'ACT 3'!E188+'ACT 4'!E188+'ACT 5'!E188+'ACT 6'!E188+'ACT 9'!E188+'ACT 10'!E188+'ACT 11'!E188+'ACT 12'!E188+Transversal!E188+'ACT 7'!E188+'ACT 8'!E188</f>
        <v>0</v>
      </c>
      <c r="F188" s="24">
        <f t="shared" si="11"/>
        <v>0</v>
      </c>
      <c r="G188" s="142"/>
      <c r="H188" s="136"/>
    </row>
    <row r="189" spans="1:8" x14ac:dyDescent="0.3">
      <c r="A189" s="14" t="s">
        <v>345</v>
      </c>
      <c r="B189" s="15" t="s">
        <v>346</v>
      </c>
      <c r="C189" s="16" t="s">
        <v>344</v>
      </c>
      <c r="D189" s="122">
        <v>25121436</v>
      </c>
      <c r="E189" s="134">
        <f>'ACT 1'!E189+'ACT 2'!E189+'ACT 3'!E189+'ACT 4'!E189+'ACT 5'!E189+'ACT 6'!E189+'ACT 9'!E189+'ACT 10'!E189+'ACT 11'!E189+'ACT 12'!E189+Transversal!E189+'ACT 7'!E189+'ACT 8'!E189</f>
        <v>0</v>
      </c>
      <c r="F189" s="24">
        <f t="shared" si="11"/>
        <v>0</v>
      </c>
      <c r="G189" s="142"/>
      <c r="H189" s="136"/>
    </row>
    <row r="190" spans="1:8" x14ac:dyDescent="0.3">
      <c r="A190" s="14" t="s">
        <v>347</v>
      </c>
      <c r="B190" s="15" t="s">
        <v>348</v>
      </c>
      <c r="C190" s="16" t="s">
        <v>344</v>
      </c>
      <c r="D190" s="122">
        <v>16826837</v>
      </c>
      <c r="E190" s="134">
        <f>'ACT 1'!E190+'ACT 2'!E190+'ACT 3'!E190+'ACT 4'!E190+'ACT 5'!E190+'ACT 6'!E190+'ACT 9'!E190+'ACT 10'!E190+'ACT 11'!E190+'ACT 12'!E190+Transversal!E190+'ACT 7'!E190+'ACT 8'!E190</f>
        <v>0</v>
      </c>
      <c r="F190" s="24">
        <f t="shared" si="11"/>
        <v>0</v>
      </c>
      <c r="G190" s="142"/>
      <c r="H190" s="136"/>
    </row>
    <row r="191" spans="1:8" x14ac:dyDescent="0.3">
      <c r="A191" s="14" t="s">
        <v>349</v>
      </c>
      <c r="B191" s="15" t="s">
        <v>350</v>
      </c>
      <c r="C191" s="16" t="s">
        <v>344</v>
      </c>
      <c r="D191" s="122">
        <v>31091226</v>
      </c>
      <c r="E191" s="134">
        <f>'ACT 1'!E191+'ACT 2'!E191+'ACT 3'!E191+'ACT 4'!E191+'ACT 5'!E191+'ACT 6'!E191+'ACT 9'!E191+'ACT 10'!E191+'ACT 11'!E191+'ACT 12'!E191+Transversal!E191+'ACT 7'!E191+'ACT 8'!E191</f>
        <v>0</v>
      </c>
      <c r="F191" s="24">
        <f t="shared" si="11"/>
        <v>0</v>
      </c>
      <c r="G191" s="142"/>
      <c r="H191" s="136"/>
    </row>
    <row r="192" spans="1:8" x14ac:dyDescent="0.3">
      <c r="A192" s="14" t="s">
        <v>351</v>
      </c>
      <c r="B192" s="15" t="s">
        <v>352</v>
      </c>
      <c r="C192" s="16" t="s">
        <v>353</v>
      </c>
      <c r="D192" s="122">
        <v>2198770</v>
      </c>
      <c r="E192" s="134">
        <f>'ACT 1'!E192+'ACT 2'!E192+'ACT 3'!E192+'ACT 4'!E192+'ACT 5'!E192+'ACT 6'!E192+'ACT 9'!E192+'ACT 10'!E192+'ACT 11'!E192+'ACT 12'!E192+Transversal!E192+'ACT 7'!E192+'ACT 8'!E192</f>
        <v>0</v>
      </c>
      <c r="F192" s="24">
        <f t="shared" si="11"/>
        <v>0</v>
      </c>
      <c r="G192" s="142"/>
      <c r="H192" s="136"/>
    </row>
    <row r="193" spans="1:8" x14ac:dyDescent="0.3">
      <c r="A193" s="14" t="s">
        <v>354</v>
      </c>
      <c r="B193" s="15" t="s">
        <v>355</v>
      </c>
      <c r="C193" s="16" t="s">
        <v>353</v>
      </c>
      <c r="D193" s="122">
        <v>2469964</v>
      </c>
      <c r="E193" s="134">
        <f>'ACT 1'!E193+'ACT 2'!E193+'ACT 3'!E193+'ACT 4'!E193+'ACT 5'!E193+'ACT 6'!E193+'ACT 9'!E193+'ACT 10'!E193+'ACT 11'!E193+'ACT 12'!E193+Transversal!E193+'ACT 7'!E193+'ACT 8'!E193</f>
        <v>0</v>
      </c>
      <c r="F193" s="24">
        <f t="shared" si="11"/>
        <v>0</v>
      </c>
      <c r="G193" s="142"/>
      <c r="H193" s="136"/>
    </row>
    <row r="194" spans="1:8" x14ac:dyDescent="0.3">
      <c r="A194" s="14" t="s">
        <v>356</v>
      </c>
      <c r="B194" s="15" t="s">
        <v>357</v>
      </c>
      <c r="C194" s="16" t="s">
        <v>353</v>
      </c>
      <c r="D194" s="122">
        <v>3066389</v>
      </c>
      <c r="E194" s="134">
        <f>'ACT 1'!E194+'ACT 2'!E194+'ACT 3'!E194+'ACT 4'!E194+'ACT 5'!E194+'ACT 6'!E194+'ACT 9'!E194+'ACT 10'!E194+'ACT 11'!E194+'ACT 12'!E194+Transversal!E194+'ACT 7'!E194+'ACT 8'!E194</f>
        <v>0</v>
      </c>
      <c r="F194" s="24">
        <f t="shared" si="11"/>
        <v>0</v>
      </c>
      <c r="G194" s="142"/>
      <c r="H194" s="136"/>
    </row>
    <row r="195" spans="1:8" x14ac:dyDescent="0.3">
      <c r="A195" s="14" t="s">
        <v>358</v>
      </c>
      <c r="B195" s="15" t="s">
        <v>359</v>
      </c>
      <c r="C195" s="16" t="s">
        <v>353</v>
      </c>
      <c r="D195" s="122">
        <v>4699359</v>
      </c>
      <c r="E195" s="134">
        <f>'ACT 1'!E195+'ACT 2'!E195+'ACT 3'!E195+'ACT 4'!E195+'ACT 5'!E195+'ACT 6'!E195+'ACT 9'!E195+'ACT 10'!E195+'ACT 11'!E195+'ACT 12'!E195+Transversal!E195+'ACT 7'!E195+'ACT 8'!E195</f>
        <v>0</v>
      </c>
      <c r="F195" s="24">
        <f t="shared" si="11"/>
        <v>0</v>
      </c>
      <c r="G195" s="142"/>
      <c r="H195" s="136"/>
    </row>
    <row r="196" spans="1:8" x14ac:dyDescent="0.3">
      <c r="A196" s="14" t="s">
        <v>360</v>
      </c>
      <c r="B196" s="15" t="s">
        <v>361</v>
      </c>
      <c r="C196" s="16" t="s">
        <v>353</v>
      </c>
      <c r="D196" s="122">
        <v>5945815</v>
      </c>
      <c r="E196" s="134">
        <f>'ACT 1'!E196+'ACT 2'!E196+'ACT 3'!E196+'ACT 4'!E196+'ACT 5'!E196+'ACT 6'!E196+'ACT 9'!E196+'ACT 10'!E196+'ACT 11'!E196+'ACT 12'!E196+Transversal!E196+'ACT 7'!E196+'ACT 8'!E196</f>
        <v>0</v>
      </c>
      <c r="F196" s="24">
        <f t="shared" si="11"/>
        <v>0</v>
      </c>
      <c r="G196" s="142"/>
      <c r="H196" s="136"/>
    </row>
    <row r="197" spans="1:8" x14ac:dyDescent="0.3">
      <c r="A197" s="14" t="s">
        <v>362</v>
      </c>
      <c r="B197" s="15" t="s">
        <v>363</v>
      </c>
      <c r="C197" s="16" t="s">
        <v>353</v>
      </c>
      <c r="D197" s="122">
        <v>6651043</v>
      </c>
      <c r="E197" s="134">
        <f>'ACT 1'!E197+'ACT 2'!E197+'ACT 3'!E197+'ACT 4'!E197+'ACT 5'!E197+'ACT 6'!E197+'ACT 9'!E197+'ACT 10'!E197+'ACT 11'!E197+'ACT 12'!E197+Transversal!E197+'ACT 7'!E197+'ACT 8'!E197</f>
        <v>0</v>
      </c>
      <c r="F197" s="24">
        <f t="shared" si="11"/>
        <v>0</v>
      </c>
      <c r="G197" s="142"/>
      <c r="H197" s="136"/>
    </row>
    <row r="198" spans="1:8" x14ac:dyDescent="0.3">
      <c r="A198" s="14" t="s">
        <v>364</v>
      </c>
      <c r="B198" s="15" t="s">
        <v>365</v>
      </c>
      <c r="C198" s="16" t="s">
        <v>353</v>
      </c>
      <c r="D198" s="122">
        <v>8747703</v>
      </c>
      <c r="E198" s="134">
        <f>'ACT 1'!E198+'ACT 2'!E198+'ACT 3'!E198+'ACT 4'!E198+'ACT 5'!E198+'ACT 6'!E198+'ACT 9'!E198+'ACT 10'!E198+'ACT 11'!E198+'ACT 12'!E198+Transversal!E198+'ACT 7'!E198+'ACT 8'!E198</f>
        <v>0</v>
      </c>
      <c r="F198" s="24">
        <f t="shared" si="11"/>
        <v>0</v>
      </c>
      <c r="G198" s="142"/>
      <c r="H198" s="136"/>
    </row>
    <row r="199" spans="1:8" x14ac:dyDescent="0.3">
      <c r="A199" s="14" t="s">
        <v>366</v>
      </c>
      <c r="B199" s="15" t="s">
        <v>367</v>
      </c>
      <c r="C199" s="16" t="s">
        <v>353</v>
      </c>
      <c r="D199" s="122">
        <v>18498925</v>
      </c>
      <c r="E199" s="134">
        <f>'ACT 1'!E199+'ACT 2'!E199+'ACT 3'!E199+'ACT 4'!E199+'ACT 5'!E199+'ACT 6'!E199+'ACT 9'!E199+'ACT 10'!E199+'ACT 11'!E199+'ACT 12'!E199+Transversal!E199+'ACT 7'!E199+'ACT 8'!E199</f>
        <v>0</v>
      </c>
      <c r="F199" s="24">
        <f t="shared" si="11"/>
        <v>0</v>
      </c>
      <c r="G199" s="142"/>
      <c r="H199" s="136"/>
    </row>
    <row r="200" spans="1:8" x14ac:dyDescent="0.3">
      <c r="A200" s="14" t="s">
        <v>368</v>
      </c>
      <c r="B200" s="15" t="s">
        <v>369</v>
      </c>
      <c r="C200" s="16" t="s">
        <v>353</v>
      </c>
      <c r="D200" s="122">
        <v>20196758</v>
      </c>
      <c r="E200" s="134">
        <f>'ACT 1'!E200+'ACT 2'!E200+'ACT 3'!E200+'ACT 4'!E200+'ACT 5'!E200+'ACT 6'!E200+'ACT 9'!E200+'ACT 10'!E200+'ACT 11'!E200+'ACT 12'!E200+Transversal!E200+'ACT 7'!E200+'ACT 8'!E200</f>
        <v>0</v>
      </c>
      <c r="F200" s="24">
        <f t="shared" si="11"/>
        <v>0</v>
      </c>
      <c r="G200" s="142"/>
      <c r="H200" s="136"/>
    </row>
    <row r="201" spans="1:8" x14ac:dyDescent="0.3">
      <c r="A201" s="14" t="s">
        <v>370</v>
      </c>
      <c r="B201" s="15" t="s">
        <v>371</v>
      </c>
      <c r="C201" s="16" t="s">
        <v>353</v>
      </c>
      <c r="D201" s="122">
        <v>20575225</v>
      </c>
      <c r="E201" s="134">
        <f>'ACT 1'!E201+'ACT 2'!E201+'ACT 3'!E201+'ACT 4'!E201+'ACT 5'!E201+'ACT 6'!E201+'ACT 9'!E201+'ACT 10'!E201+'ACT 11'!E201+'ACT 12'!E201+Transversal!E201+'ACT 7'!E201+'ACT 8'!E201</f>
        <v>0</v>
      </c>
      <c r="F201" s="24">
        <f t="shared" si="11"/>
        <v>0</v>
      </c>
      <c r="G201" s="142"/>
      <c r="H201" s="136"/>
    </row>
    <row r="202" spans="1:8" x14ac:dyDescent="0.3">
      <c r="A202" s="14" t="s">
        <v>372</v>
      </c>
      <c r="B202" s="15" t="s">
        <v>373</v>
      </c>
      <c r="C202" s="16" t="s">
        <v>353</v>
      </c>
      <c r="D202" s="122">
        <v>24795322</v>
      </c>
      <c r="E202" s="134">
        <f>'ACT 1'!E202+'ACT 2'!E202+'ACT 3'!E202+'ACT 4'!E202+'ACT 5'!E202+'ACT 6'!E202+'ACT 9'!E202+'ACT 10'!E202+'ACT 11'!E202+'ACT 12'!E202+Transversal!E202+'ACT 7'!E202+'ACT 8'!E202</f>
        <v>0</v>
      </c>
      <c r="F202" s="24">
        <f t="shared" si="11"/>
        <v>0</v>
      </c>
      <c r="G202" s="142"/>
      <c r="H202" s="136"/>
    </row>
    <row r="203" spans="1:8" x14ac:dyDescent="0.3">
      <c r="A203" s="14" t="s">
        <v>374</v>
      </c>
      <c r="B203" s="15" t="s">
        <v>375</v>
      </c>
      <c r="C203" s="16" t="s">
        <v>353</v>
      </c>
      <c r="D203" s="122">
        <v>29124217</v>
      </c>
      <c r="E203" s="134">
        <f>'ACT 1'!E203+'ACT 2'!E203+'ACT 3'!E203+'ACT 4'!E203+'ACT 5'!E203+'ACT 6'!E203+'ACT 9'!E203+'ACT 10'!E203+'ACT 11'!E203+'ACT 12'!E203+Transversal!E203+'ACT 7'!E203+'ACT 8'!E203</f>
        <v>0</v>
      </c>
      <c r="F203" s="24">
        <f t="shared" si="11"/>
        <v>0</v>
      </c>
      <c r="G203" s="142"/>
      <c r="H203" s="136"/>
    </row>
    <row r="204" spans="1:8" x14ac:dyDescent="0.3">
      <c r="A204" s="14" t="s">
        <v>376</v>
      </c>
      <c r="B204" s="15" t="s">
        <v>377</v>
      </c>
      <c r="C204" s="16" t="s">
        <v>353</v>
      </c>
      <c r="D204" s="122">
        <v>2609004</v>
      </c>
      <c r="E204" s="134">
        <f>'ACT 1'!E204+'ACT 2'!E204+'ACT 3'!E204+'ACT 4'!E204+'ACT 5'!E204+'ACT 6'!E204+'ACT 9'!E204+'ACT 10'!E204+'ACT 11'!E204+'ACT 12'!E204+Transversal!E204+'ACT 7'!E204+'ACT 8'!E204</f>
        <v>0</v>
      </c>
      <c r="F204" s="24">
        <f t="shared" si="11"/>
        <v>0</v>
      </c>
      <c r="G204" s="142"/>
      <c r="H204" s="136"/>
    </row>
    <row r="205" spans="1:8" x14ac:dyDescent="0.3">
      <c r="A205" s="14" t="s">
        <v>378</v>
      </c>
      <c r="B205" s="15" t="s">
        <v>379</v>
      </c>
      <c r="C205" s="16" t="s">
        <v>353</v>
      </c>
      <c r="D205" s="122">
        <v>2867450</v>
      </c>
      <c r="E205" s="134">
        <f>'ACT 1'!E205+'ACT 2'!E205+'ACT 3'!E205+'ACT 4'!E205+'ACT 5'!E205+'ACT 6'!E205+'ACT 9'!E205+'ACT 10'!E205+'ACT 11'!E205+'ACT 12'!E205+Transversal!E205+'ACT 7'!E205+'ACT 8'!E205</f>
        <v>0</v>
      </c>
      <c r="F205" s="24">
        <f t="shared" si="11"/>
        <v>0</v>
      </c>
      <c r="G205" s="142"/>
      <c r="H205" s="136"/>
    </row>
    <row r="206" spans="1:8" x14ac:dyDescent="0.3">
      <c r="A206" s="14" t="s">
        <v>380</v>
      </c>
      <c r="B206" s="15" t="s">
        <v>381</v>
      </c>
      <c r="C206" s="16" t="s">
        <v>353</v>
      </c>
      <c r="D206" s="122">
        <v>3476316</v>
      </c>
      <c r="E206" s="134">
        <f>'ACT 1'!E206+'ACT 2'!E206+'ACT 3'!E206+'ACT 4'!E206+'ACT 5'!E206+'ACT 6'!E206+'ACT 9'!E206+'ACT 10'!E206+'ACT 11'!E206+'ACT 12'!E206+Transversal!E206+'ACT 7'!E206+'ACT 8'!E206</f>
        <v>0</v>
      </c>
      <c r="F206" s="24">
        <f t="shared" si="11"/>
        <v>0</v>
      </c>
      <c r="G206" s="142"/>
      <c r="H206" s="136"/>
    </row>
    <row r="207" spans="1:8" x14ac:dyDescent="0.3">
      <c r="A207" s="14" t="s">
        <v>382</v>
      </c>
      <c r="B207" s="15" t="s">
        <v>383</v>
      </c>
      <c r="C207" s="16" t="s">
        <v>353</v>
      </c>
      <c r="D207" s="122">
        <v>4885394</v>
      </c>
      <c r="E207" s="134">
        <f>'ACT 1'!E207+'ACT 2'!E207+'ACT 3'!E207+'ACT 4'!E207+'ACT 5'!E207+'ACT 6'!E207+'ACT 9'!E207+'ACT 10'!E207+'ACT 11'!E207+'ACT 12'!E207+Transversal!E207+'ACT 7'!E207+'ACT 8'!E207</f>
        <v>0</v>
      </c>
      <c r="F207" s="24">
        <f t="shared" ref="F207:F270" si="12">+ROUND(D207*E207,0)</f>
        <v>0</v>
      </c>
      <c r="G207" s="142"/>
      <c r="H207" s="136"/>
    </row>
    <row r="208" spans="1:8" x14ac:dyDescent="0.3">
      <c r="A208" s="14" t="s">
        <v>384</v>
      </c>
      <c r="B208" s="15" t="s">
        <v>385</v>
      </c>
      <c r="C208" s="16" t="s">
        <v>353</v>
      </c>
      <c r="D208" s="122">
        <v>6951715</v>
      </c>
      <c r="E208" s="134">
        <f>'ACT 1'!E208+'ACT 2'!E208+'ACT 3'!E208+'ACT 4'!E208+'ACT 5'!E208+'ACT 6'!E208+'ACT 9'!E208+'ACT 10'!E208+'ACT 11'!E208+'ACT 12'!E208+Transversal!E208+'ACT 7'!E208+'ACT 8'!E208</f>
        <v>0</v>
      </c>
      <c r="F208" s="24">
        <f t="shared" si="12"/>
        <v>0</v>
      </c>
      <c r="G208" s="142"/>
      <c r="H208" s="136"/>
    </row>
    <row r="209" spans="1:8" x14ac:dyDescent="0.3">
      <c r="A209" s="14" t="s">
        <v>386</v>
      </c>
      <c r="B209" s="15" t="s">
        <v>387</v>
      </c>
      <c r="C209" s="16" t="s">
        <v>353</v>
      </c>
      <c r="D209" s="122">
        <v>7775633</v>
      </c>
      <c r="E209" s="134">
        <f>'ACT 1'!E209+'ACT 2'!E209+'ACT 3'!E209+'ACT 4'!E209+'ACT 5'!E209+'ACT 6'!E209+'ACT 9'!E209+'ACT 10'!E209+'ACT 11'!E209+'ACT 12'!E209+Transversal!E209+'ACT 7'!E209+'ACT 8'!E209</f>
        <v>0</v>
      </c>
      <c r="F209" s="24">
        <f t="shared" si="12"/>
        <v>0</v>
      </c>
      <c r="G209" s="142"/>
      <c r="H209" s="136"/>
    </row>
    <row r="210" spans="1:8" x14ac:dyDescent="0.3">
      <c r="A210" s="14" t="s">
        <v>388</v>
      </c>
      <c r="B210" s="15" t="s">
        <v>389</v>
      </c>
      <c r="C210" s="16" t="s">
        <v>353</v>
      </c>
      <c r="D210" s="122">
        <v>10850532</v>
      </c>
      <c r="E210" s="134">
        <f>'ACT 1'!E210+'ACT 2'!E210+'ACT 3'!E210+'ACT 4'!E210+'ACT 5'!E210+'ACT 6'!E210+'ACT 9'!E210+'ACT 10'!E210+'ACT 11'!E210+'ACT 12'!E210+Transversal!E210+'ACT 7'!E210+'ACT 8'!E210</f>
        <v>0</v>
      </c>
      <c r="F210" s="24">
        <f t="shared" si="12"/>
        <v>0</v>
      </c>
      <c r="G210" s="142"/>
      <c r="H210" s="136"/>
    </row>
    <row r="211" spans="1:8" x14ac:dyDescent="0.3">
      <c r="A211" s="14" t="s">
        <v>390</v>
      </c>
      <c r="B211" s="15" t="s">
        <v>391</v>
      </c>
      <c r="C211" s="16" t="s">
        <v>353</v>
      </c>
      <c r="D211" s="122">
        <v>14323773</v>
      </c>
      <c r="E211" s="134">
        <f>'ACT 1'!E211+'ACT 2'!E211+'ACT 3'!E211+'ACT 4'!E211+'ACT 5'!E211+'ACT 6'!E211+'ACT 9'!E211+'ACT 10'!E211+'ACT 11'!E211+'ACT 12'!E211+Transversal!E211+'ACT 7'!E211+'ACT 8'!E211</f>
        <v>0</v>
      </c>
      <c r="F211" s="24">
        <f t="shared" si="12"/>
        <v>0</v>
      </c>
      <c r="G211" s="142"/>
      <c r="H211" s="136"/>
    </row>
    <row r="212" spans="1:8" x14ac:dyDescent="0.3">
      <c r="A212" s="14" t="s">
        <v>392</v>
      </c>
      <c r="B212" s="15" t="s">
        <v>393</v>
      </c>
      <c r="C212" s="16" t="s">
        <v>353</v>
      </c>
      <c r="D212" s="122">
        <v>16818831</v>
      </c>
      <c r="E212" s="134">
        <f>'ACT 1'!E212+'ACT 2'!E212+'ACT 3'!E212+'ACT 4'!E212+'ACT 5'!E212+'ACT 6'!E212+'ACT 9'!E212+'ACT 10'!E212+'ACT 11'!E212+'ACT 12'!E212+Transversal!E212+'ACT 7'!E212+'ACT 8'!E212</f>
        <v>0</v>
      </c>
      <c r="F212" s="24">
        <f t="shared" si="12"/>
        <v>0</v>
      </c>
      <c r="G212" s="142"/>
      <c r="H212" s="136"/>
    </row>
    <row r="213" spans="1:8" x14ac:dyDescent="0.3">
      <c r="A213" s="14" t="s">
        <v>394</v>
      </c>
      <c r="B213" s="15" t="s">
        <v>395</v>
      </c>
      <c r="C213" s="16" t="s">
        <v>353</v>
      </c>
      <c r="D213" s="122">
        <v>20621530</v>
      </c>
      <c r="E213" s="134">
        <f>'ACT 1'!E213+'ACT 2'!E213+'ACT 3'!E213+'ACT 4'!E213+'ACT 5'!E213+'ACT 6'!E213+'ACT 9'!E213+'ACT 10'!E213+'ACT 11'!E213+'ACT 12'!E213+Transversal!E213+'ACT 7'!E213+'ACT 8'!E213</f>
        <v>0</v>
      </c>
      <c r="F213" s="24">
        <f t="shared" si="12"/>
        <v>0</v>
      </c>
      <c r="G213" s="142"/>
      <c r="H213" s="136"/>
    </row>
    <row r="214" spans="1:8" x14ac:dyDescent="0.3">
      <c r="A214" s="14" t="s">
        <v>396</v>
      </c>
      <c r="B214" s="15" t="s">
        <v>397</v>
      </c>
      <c r="C214" s="16" t="s">
        <v>353</v>
      </c>
      <c r="D214" s="122">
        <v>24843825</v>
      </c>
      <c r="E214" s="134">
        <f>'ACT 1'!E214+'ACT 2'!E214+'ACT 3'!E214+'ACT 4'!E214+'ACT 5'!E214+'ACT 6'!E214+'ACT 9'!E214+'ACT 10'!E214+'ACT 11'!E214+'ACT 12'!E214+Transversal!E214+'ACT 7'!E214+'ACT 8'!E214</f>
        <v>0</v>
      </c>
      <c r="F214" s="24">
        <f t="shared" si="12"/>
        <v>0</v>
      </c>
      <c r="G214" s="142"/>
      <c r="H214" s="136"/>
    </row>
    <row r="215" spans="1:8" x14ac:dyDescent="0.3">
      <c r="A215" s="14" t="s">
        <v>398</v>
      </c>
      <c r="B215" s="15" t="s">
        <v>399</v>
      </c>
      <c r="C215" s="16" t="s">
        <v>353</v>
      </c>
      <c r="D215" s="122">
        <v>29751370</v>
      </c>
      <c r="E215" s="134">
        <f>'ACT 1'!E215+'ACT 2'!E215+'ACT 3'!E215+'ACT 4'!E215+'ACT 5'!E215+'ACT 6'!E215+'ACT 9'!E215+'ACT 10'!E215+'ACT 11'!E215+'ACT 12'!E215+Transversal!E215+'ACT 7'!E215+'ACT 8'!E215</f>
        <v>0</v>
      </c>
      <c r="F215" s="24">
        <f t="shared" si="12"/>
        <v>0</v>
      </c>
      <c r="G215" s="142"/>
      <c r="H215" s="136"/>
    </row>
    <row r="216" spans="1:8" x14ac:dyDescent="0.3">
      <c r="A216" s="14" t="s">
        <v>400</v>
      </c>
      <c r="B216" s="15" t="s">
        <v>401</v>
      </c>
      <c r="C216" s="16" t="s">
        <v>353</v>
      </c>
      <c r="D216" s="122">
        <v>3974544</v>
      </c>
      <c r="E216" s="134">
        <f>'ACT 1'!E216+'ACT 2'!E216+'ACT 3'!E216+'ACT 4'!E216+'ACT 5'!E216+'ACT 6'!E216+'ACT 9'!E216+'ACT 10'!E216+'ACT 11'!E216+'ACT 12'!E216+Transversal!E216+'ACT 7'!E216+'ACT 8'!E216</f>
        <v>0</v>
      </c>
      <c r="F216" s="24">
        <f t="shared" si="12"/>
        <v>0</v>
      </c>
      <c r="G216" s="142"/>
      <c r="H216" s="136"/>
    </row>
    <row r="217" spans="1:8" x14ac:dyDescent="0.3">
      <c r="A217" s="14" t="s">
        <v>402</v>
      </c>
      <c r="B217" s="15" t="s">
        <v>403</v>
      </c>
      <c r="C217" s="16" t="s">
        <v>353</v>
      </c>
      <c r="D217" s="122">
        <v>4448369</v>
      </c>
      <c r="E217" s="134">
        <f>'ACT 1'!E217+'ACT 2'!E217+'ACT 3'!E217+'ACT 4'!E217+'ACT 5'!E217+'ACT 6'!E217+'ACT 9'!E217+'ACT 10'!E217+'ACT 11'!E217+'ACT 12'!E217+Transversal!E217+'ACT 7'!E217+'ACT 8'!E217</f>
        <v>0</v>
      </c>
      <c r="F217" s="24">
        <f t="shared" si="12"/>
        <v>0</v>
      </c>
      <c r="G217" s="142"/>
      <c r="H217" s="136"/>
    </row>
    <row r="218" spans="1:8" x14ac:dyDescent="0.3">
      <c r="A218" s="14" t="s">
        <v>404</v>
      </c>
      <c r="B218" s="15" t="s">
        <v>405</v>
      </c>
      <c r="C218" s="16" t="s">
        <v>353</v>
      </c>
      <c r="D218" s="122">
        <v>5504839</v>
      </c>
      <c r="E218" s="134">
        <f>'ACT 1'!E218+'ACT 2'!E218+'ACT 3'!E218+'ACT 4'!E218+'ACT 5'!E218+'ACT 6'!E218+'ACT 9'!E218+'ACT 10'!E218+'ACT 11'!E218+'ACT 12'!E218+Transversal!E218+'ACT 7'!E218+'ACT 8'!E218</f>
        <v>0</v>
      </c>
      <c r="F218" s="24">
        <f t="shared" si="12"/>
        <v>0</v>
      </c>
      <c r="G218" s="142"/>
      <c r="H218" s="136"/>
    </row>
    <row r="219" spans="1:8" x14ac:dyDescent="0.3">
      <c r="A219" s="14" t="s">
        <v>406</v>
      </c>
      <c r="B219" s="15" t="s">
        <v>407</v>
      </c>
      <c r="C219" s="16" t="s">
        <v>353</v>
      </c>
      <c r="D219" s="122">
        <v>8315006</v>
      </c>
      <c r="E219" s="134">
        <f>'ACT 1'!E219+'ACT 2'!E219+'ACT 3'!E219+'ACT 4'!E219+'ACT 5'!E219+'ACT 6'!E219+'ACT 9'!E219+'ACT 10'!E219+'ACT 11'!E219+'ACT 12'!E219+Transversal!E219+'ACT 7'!E219+'ACT 8'!E219</f>
        <v>0</v>
      </c>
      <c r="F219" s="24">
        <f t="shared" si="12"/>
        <v>0</v>
      </c>
      <c r="G219" s="142"/>
      <c r="H219" s="136"/>
    </row>
    <row r="220" spans="1:8" x14ac:dyDescent="0.3">
      <c r="A220" s="14" t="s">
        <v>408</v>
      </c>
      <c r="B220" s="15" t="s">
        <v>409</v>
      </c>
      <c r="C220" s="16" t="s">
        <v>353</v>
      </c>
      <c r="D220" s="122">
        <v>9577175</v>
      </c>
      <c r="E220" s="134">
        <f>'ACT 1'!E220+'ACT 2'!E220+'ACT 3'!E220+'ACT 4'!E220+'ACT 5'!E220+'ACT 6'!E220+'ACT 9'!E220+'ACT 10'!E220+'ACT 11'!E220+'ACT 12'!E220+Transversal!E220+'ACT 7'!E220+'ACT 8'!E220</f>
        <v>0</v>
      </c>
      <c r="F220" s="24">
        <f t="shared" si="12"/>
        <v>0</v>
      </c>
      <c r="G220" s="142"/>
      <c r="H220" s="136"/>
    </row>
    <row r="221" spans="1:8" x14ac:dyDescent="0.3">
      <c r="A221" s="14" t="s">
        <v>410</v>
      </c>
      <c r="B221" s="15" t="s">
        <v>411</v>
      </c>
      <c r="C221" s="16" t="s">
        <v>353</v>
      </c>
      <c r="D221" s="122">
        <v>10661068</v>
      </c>
      <c r="E221" s="134">
        <f>'ACT 1'!E221+'ACT 2'!E221+'ACT 3'!E221+'ACT 4'!E221+'ACT 5'!E221+'ACT 6'!E221+'ACT 9'!E221+'ACT 10'!E221+'ACT 11'!E221+'ACT 12'!E221+Transversal!E221+'ACT 7'!E221+'ACT 8'!E221</f>
        <v>0</v>
      </c>
      <c r="F221" s="24">
        <f t="shared" si="12"/>
        <v>0</v>
      </c>
      <c r="G221" s="142"/>
      <c r="H221" s="136"/>
    </row>
    <row r="222" spans="1:8" x14ac:dyDescent="0.3">
      <c r="A222" s="14" t="s">
        <v>412</v>
      </c>
      <c r="B222" s="15" t="s">
        <v>413</v>
      </c>
      <c r="C222" s="16" t="s">
        <v>353</v>
      </c>
      <c r="D222" s="122">
        <v>13983130</v>
      </c>
      <c r="E222" s="134">
        <f>'ACT 1'!E222+'ACT 2'!E222+'ACT 3'!E222+'ACT 4'!E222+'ACT 5'!E222+'ACT 6'!E222+'ACT 9'!E222+'ACT 10'!E222+'ACT 11'!E222+'ACT 12'!E222+Transversal!E222+'ACT 7'!E222+'ACT 8'!E222</f>
        <v>0</v>
      </c>
      <c r="F222" s="24">
        <f t="shared" si="12"/>
        <v>0</v>
      </c>
      <c r="G222" s="142"/>
      <c r="H222" s="136"/>
    </row>
    <row r="223" spans="1:8" x14ac:dyDescent="0.3">
      <c r="A223" s="14" t="s">
        <v>414</v>
      </c>
      <c r="B223" s="15" t="s">
        <v>415</v>
      </c>
      <c r="C223" s="16" t="s">
        <v>353</v>
      </c>
      <c r="D223" s="122">
        <v>37084218</v>
      </c>
      <c r="E223" s="134">
        <f>'ACT 1'!E223+'ACT 2'!E223+'ACT 3'!E223+'ACT 4'!E223+'ACT 5'!E223+'ACT 6'!E223+'ACT 9'!E223+'ACT 10'!E223+'ACT 11'!E223+'ACT 12'!E223+Transversal!E223+'ACT 7'!E223+'ACT 8'!E223</f>
        <v>0</v>
      </c>
      <c r="F223" s="24">
        <f t="shared" si="12"/>
        <v>0</v>
      </c>
      <c r="G223" s="142"/>
      <c r="H223" s="136"/>
    </row>
    <row r="224" spans="1:8" x14ac:dyDescent="0.3">
      <c r="A224" s="14" t="s">
        <v>416</v>
      </c>
      <c r="B224" s="15" t="s">
        <v>417</v>
      </c>
      <c r="C224" s="16" t="s">
        <v>353</v>
      </c>
      <c r="D224" s="122">
        <v>40039625</v>
      </c>
      <c r="E224" s="134">
        <f>'ACT 1'!E224+'ACT 2'!E224+'ACT 3'!E224+'ACT 4'!E224+'ACT 5'!E224+'ACT 6'!E224+'ACT 9'!E224+'ACT 10'!E224+'ACT 11'!E224+'ACT 12'!E224+Transversal!E224+'ACT 7'!E224+'ACT 8'!E224</f>
        <v>0</v>
      </c>
      <c r="F224" s="24">
        <f t="shared" si="12"/>
        <v>0</v>
      </c>
      <c r="G224" s="142"/>
      <c r="H224" s="136"/>
    </row>
    <row r="225" spans="1:8" x14ac:dyDescent="0.3">
      <c r="A225" s="14" t="s">
        <v>418</v>
      </c>
      <c r="B225" s="15" t="s">
        <v>419</v>
      </c>
      <c r="C225" s="16" t="s">
        <v>353</v>
      </c>
      <c r="D225" s="122">
        <v>32867837</v>
      </c>
      <c r="E225" s="134">
        <f>'ACT 1'!E225+'ACT 2'!E225+'ACT 3'!E225+'ACT 4'!E225+'ACT 5'!E225+'ACT 6'!E225+'ACT 9'!E225+'ACT 10'!E225+'ACT 11'!E225+'ACT 12'!E225+Transversal!E225+'ACT 7'!E225+'ACT 8'!E225</f>
        <v>0</v>
      </c>
      <c r="F225" s="24">
        <f t="shared" si="12"/>
        <v>0</v>
      </c>
      <c r="G225" s="142"/>
      <c r="H225" s="136"/>
    </row>
    <row r="226" spans="1:8" x14ac:dyDescent="0.3">
      <c r="A226" s="14" t="s">
        <v>420</v>
      </c>
      <c r="B226" s="15" t="s">
        <v>421</v>
      </c>
      <c r="C226" s="16" t="s">
        <v>353</v>
      </c>
      <c r="D226" s="122">
        <v>39637716</v>
      </c>
      <c r="E226" s="134">
        <f>'ACT 1'!E226+'ACT 2'!E226+'ACT 3'!E226+'ACT 4'!E226+'ACT 5'!E226+'ACT 6'!E226+'ACT 9'!E226+'ACT 10'!E226+'ACT 11'!E226+'ACT 12'!E226+Transversal!E226+'ACT 7'!E226+'ACT 8'!E226</f>
        <v>0</v>
      </c>
      <c r="F226" s="24">
        <f t="shared" si="12"/>
        <v>0</v>
      </c>
      <c r="G226" s="142"/>
      <c r="H226" s="136"/>
    </row>
    <row r="227" spans="1:8" x14ac:dyDescent="0.3">
      <c r="A227" s="14" t="s">
        <v>422</v>
      </c>
      <c r="B227" s="15" t="s">
        <v>423</v>
      </c>
      <c r="C227" s="16" t="s">
        <v>353</v>
      </c>
      <c r="D227" s="122">
        <v>46573422</v>
      </c>
      <c r="E227" s="134">
        <f>'ACT 1'!E227+'ACT 2'!E227+'ACT 3'!E227+'ACT 4'!E227+'ACT 5'!E227+'ACT 6'!E227+'ACT 9'!E227+'ACT 10'!E227+'ACT 11'!E227+'ACT 12'!E227+Transversal!E227+'ACT 7'!E227+'ACT 8'!E227</f>
        <v>0</v>
      </c>
      <c r="F227" s="24">
        <f t="shared" si="12"/>
        <v>0</v>
      </c>
      <c r="G227" s="142"/>
      <c r="H227" s="136"/>
    </row>
    <row r="228" spans="1:8" x14ac:dyDescent="0.3">
      <c r="A228" s="14" t="s">
        <v>424</v>
      </c>
      <c r="B228" s="15" t="s">
        <v>425</v>
      </c>
      <c r="C228" s="16" t="s">
        <v>353</v>
      </c>
      <c r="D228" s="122">
        <v>1432534</v>
      </c>
      <c r="E228" s="134">
        <f>'ACT 1'!E228+'ACT 2'!E228+'ACT 3'!E228+'ACT 4'!E228+'ACT 5'!E228+'ACT 6'!E228+'ACT 9'!E228+'ACT 10'!E228+'ACT 11'!E228+'ACT 12'!E228+Transversal!E228+'ACT 7'!E228+'ACT 8'!E228</f>
        <v>0</v>
      </c>
      <c r="F228" s="24">
        <f t="shared" si="12"/>
        <v>0</v>
      </c>
      <c r="G228" s="142"/>
      <c r="H228" s="136"/>
    </row>
    <row r="229" spans="1:8" x14ac:dyDescent="0.3">
      <c r="A229" s="14" t="s">
        <v>426</v>
      </c>
      <c r="B229" s="15" t="s">
        <v>427</v>
      </c>
      <c r="C229" s="16" t="s">
        <v>353</v>
      </c>
      <c r="D229" s="122">
        <v>1651487</v>
      </c>
      <c r="E229" s="134">
        <f>'ACT 1'!E229+'ACT 2'!E229+'ACT 3'!E229+'ACT 4'!E229+'ACT 5'!E229+'ACT 6'!E229+'ACT 9'!E229+'ACT 10'!E229+'ACT 11'!E229+'ACT 12'!E229+Transversal!E229+'ACT 7'!E229+'ACT 8'!E229</f>
        <v>0</v>
      </c>
      <c r="F229" s="24">
        <f t="shared" si="12"/>
        <v>0</v>
      </c>
      <c r="G229" s="142"/>
      <c r="H229" s="136"/>
    </row>
    <row r="230" spans="1:8" x14ac:dyDescent="0.3">
      <c r="A230" s="14" t="s">
        <v>428</v>
      </c>
      <c r="B230" s="15" t="s">
        <v>429</v>
      </c>
      <c r="C230" s="16" t="s">
        <v>353</v>
      </c>
      <c r="D230" s="122">
        <v>2076037</v>
      </c>
      <c r="E230" s="134">
        <f>'ACT 1'!E230+'ACT 2'!E230+'ACT 3'!E230+'ACT 4'!E230+'ACT 5'!E230+'ACT 6'!E230+'ACT 9'!E230+'ACT 10'!E230+'ACT 11'!E230+'ACT 12'!E230+Transversal!E230+'ACT 7'!E230+'ACT 8'!E230</f>
        <v>0</v>
      </c>
      <c r="F230" s="24">
        <f t="shared" si="12"/>
        <v>0</v>
      </c>
      <c r="G230" s="142"/>
      <c r="H230" s="136"/>
    </row>
    <row r="231" spans="1:8" x14ac:dyDescent="0.3">
      <c r="A231" s="14" t="s">
        <v>430</v>
      </c>
      <c r="B231" s="15" t="s">
        <v>431</v>
      </c>
      <c r="C231" s="16" t="s">
        <v>353</v>
      </c>
      <c r="D231" s="122">
        <v>3027903</v>
      </c>
      <c r="E231" s="134">
        <f>'ACT 1'!E231+'ACT 2'!E231+'ACT 3'!E231+'ACT 4'!E231+'ACT 5'!E231+'ACT 6'!E231+'ACT 9'!E231+'ACT 10'!E231+'ACT 11'!E231+'ACT 12'!E231+Transversal!E231+'ACT 7'!E231+'ACT 8'!E231</f>
        <v>0</v>
      </c>
      <c r="F231" s="24">
        <f t="shared" si="12"/>
        <v>0</v>
      </c>
      <c r="G231" s="142"/>
      <c r="H231" s="136"/>
    </row>
    <row r="232" spans="1:8" x14ac:dyDescent="0.3">
      <c r="A232" s="14" t="s">
        <v>432</v>
      </c>
      <c r="B232" s="15" t="s">
        <v>433</v>
      </c>
      <c r="C232" s="16" t="s">
        <v>353</v>
      </c>
      <c r="D232" s="122">
        <v>4662114</v>
      </c>
      <c r="E232" s="134">
        <f>'ACT 1'!E232+'ACT 2'!E232+'ACT 3'!E232+'ACT 4'!E232+'ACT 5'!E232+'ACT 6'!E232+'ACT 9'!E232+'ACT 10'!E232+'ACT 11'!E232+'ACT 12'!E232+Transversal!E232+'ACT 7'!E232+'ACT 8'!E232</f>
        <v>0</v>
      </c>
      <c r="F232" s="24">
        <f t="shared" si="12"/>
        <v>0</v>
      </c>
      <c r="G232" s="142"/>
      <c r="H232" s="136"/>
    </row>
    <row r="233" spans="1:8" x14ac:dyDescent="0.3">
      <c r="A233" s="14" t="s">
        <v>434</v>
      </c>
      <c r="B233" s="15" t="s">
        <v>435</v>
      </c>
      <c r="C233" s="16" t="s">
        <v>353</v>
      </c>
      <c r="D233" s="122">
        <v>5351987</v>
      </c>
      <c r="E233" s="134">
        <f>'ACT 1'!E233+'ACT 2'!E233+'ACT 3'!E233+'ACT 4'!E233+'ACT 5'!E233+'ACT 6'!E233+'ACT 9'!E233+'ACT 10'!E233+'ACT 11'!E233+'ACT 12'!E233+Transversal!E233+'ACT 7'!E233+'ACT 8'!E233</f>
        <v>0</v>
      </c>
      <c r="F233" s="24">
        <f t="shared" si="12"/>
        <v>0</v>
      </c>
      <c r="G233" s="142"/>
      <c r="H233" s="136"/>
    </row>
    <row r="234" spans="1:8" x14ac:dyDescent="0.3">
      <c r="A234" s="14" t="s">
        <v>436</v>
      </c>
      <c r="B234" s="15" t="s">
        <v>437</v>
      </c>
      <c r="C234" s="16" t="s">
        <v>353</v>
      </c>
      <c r="D234" s="122">
        <v>7474666</v>
      </c>
      <c r="E234" s="134">
        <f>'ACT 1'!E234+'ACT 2'!E234+'ACT 3'!E234+'ACT 4'!E234+'ACT 5'!E234+'ACT 6'!E234+'ACT 9'!E234+'ACT 10'!E234+'ACT 11'!E234+'ACT 12'!E234+Transversal!E234+'ACT 7'!E234+'ACT 8'!E234</f>
        <v>0</v>
      </c>
      <c r="F234" s="24">
        <f t="shared" si="12"/>
        <v>0</v>
      </c>
      <c r="G234" s="142"/>
      <c r="H234" s="136"/>
    </row>
    <row r="235" spans="1:8" x14ac:dyDescent="0.3">
      <c r="A235" s="14" t="s">
        <v>438</v>
      </c>
      <c r="B235" s="15" t="s">
        <v>439</v>
      </c>
      <c r="C235" s="16" t="s">
        <v>353</v>
      </c>
      <c r="D235" s="122">
        <v>10833311</v>
      </c>
      <c r="E235" s="134">
        <f>'ACT 1'!E235+'ACT 2'!E235+'ACT 3'!E235+'ACT 4'!E235+'ACT 5'!E235+'ACT 6'!E235+'ACT 9'!E235+'ACT 10'!E235+'ACT 11'!E235+'ACT 12'!E235+Transversal!E235+'ACT 7'!E235+'ACT 8'!E235</f>
        <v>0</v>
      </c>
      <c r="F235" s="24">
        <f t="shared" si="12"/>
        <v>0</v>
      </c>
      <c r="G235" s="142"/>
      <c r="H235" s="136"/>
    </row>
    <row r="236" spans="1:8" x14ac:dyDescent="0.3">
      <c r="A236" s="14" t="s">
        <v>440</v>
      </c>
      <c r="B236" s="15" t="s">
        <v>441</v>
      </c>
      <c r="C236" s="16" t="s">
        <v>353</v>
      </c>
      <c r="D236" s="122">
        <v>12015016</v>
      </c>
      <c r="E236" s="134">
        <f>'ACT 1'!E236+'ACT 2'!E236+'ACT 3'!E236+'ACT 4'!E236+'ACT 5'!E236+'ACT 6'!E236+'ACT 9'!E236+'ACT 10'!E236+'ACT 11'!E236+'ACT 12'!E236+Transversal!E236+'ACT 7'!E236+'ACT 8'!E236</f>
        <v>0</v>
      </c>
      <c r="F236" s="24">
        <f t="shared" si="12"/>
        <v>0</v>
      </c>
      <c r="G236" s="142"/>
      <c r="H236" s="136"/>
    </row>
    <row r="237" spans="1:8" x14ac:dyDescent="0.3">
      <c r="A237" s="14" t="s">
        <v>442</v>
      </c>
      <c r="B237" s="15" t="s">
        <v>443</v>
      </c>
      <c r="C237" s="16" t="s">
        <v>353</v>
      </c>
      <c r="D237" s="122">
        <v>14793839</v>
      </c>
      <c r="E237" s="134">
        <f>'ACT 1'!E237+'ACT 2'!E237+'ACT 3'!E237+'ACT 4'!E237+'ACT 5'!E237+'ACT 6'!E237+'ACT 9'!E237+'ACT 10'!E237+'ACT 11'!E237+'ACT 12'!E237+Transversal!E237+'ACT 7'!E237+'ACT 8'!E237</f>
        <v>0</v>
      </c>
      <c r="F237" s="24">
        <f t="shared" si="12"/>
        <v>0</v>
      </c>
      <c r="G237" s="142"/>
      <c r="H237" s="136"/>
    </row>
    <row r="238" spans="1:8" x14ac:dyDescent="0.3">
      <c r="A238" s="14" t="s">
        <v>444</v>
      </c>
      <c r="B238" s="15" t="s">
        <v>445</v>
      </c>
      <c r="C238" s="16" t="s">
        <v>353</v>
      </c>
      <c r="D238" s="122">
        <v>18084063</v>
      </c>
      <c r="E238" s="134">
        <f>'ACT 1'!E238+'ACT 2'!E238+'ACT 3'!E238+'ACT 4'!E238+'ACT 5'!E238+'ACT 6'!E238+'ACT 9'!E238+'ACT 10'!E238+'ACT 11'!E238+'ACT 12'!E238+Transversal!E238+'ACT 7'!E238+'ACT 8'!E238</f>
        <v>0</v>
      </c>
      <c r="F238" s="24">
        <f t="shared" si="12"/>
        <v>0</v>
      </c>
      <c r="G238" s="142"/>
      <c r="H238" s="136"/>
    </row>
    <row r="239" spans="1:8" x14ac:dyDescent="0.3">
      <c r="A239" s="14" t="s">
        <v>446</v>
      </c>
      <c r="B239" s="15" t="s">
        <v>447</v>
      </c>
      <c r="C239" s="16" t="s">
        <v>353</v>
      </c>
      <c r="D239" s="122">
        <v>22234780</v>
      </c>
      <c r="E239" s="134">
        <f>'ACT 1'!E239+'ACT 2'!E239+'ACT 3'!E239+'ACT 4'!E239+'ACT 5'!E239+'ACT 6'!E239+'ACT 9'!E239+'ACT 10'!E239+'ACT 11'!E239+'ACT 12'!E239+Transversal!E239+'ACT 7'!E239+'ACT 8'!E239</f>
        <v>0</v>
      </c>
      <c r="F239" s="24">
        <f t="shared" si="12"/>
        <v>0</v>
      </c>
      <c r="G239" s="142"/>
      <c r="H239" s="136"/>
    </row>
    <row r="240" spans="1:8" x14ac:dyDescent="0.3">
      <c r="A240" s="14" t="s">
        <v>448</v>
      </c>
      <c r="B240" s="15" t="s">
        <v>449</v>
      </c>
      <c r="C240" s="16" t="s">
        <v>353</v>
      </c>
      <c r="D240" s="122">
        <v>1291153</v>
      </c>
      <c r="E240" s="134">
        <f>'ACT 1'!E240+'ACT 2'!E240+'ACT 3'!E240+'ACT 4'!E240+'ACT 5'!E240+'ACT 6'!E240+'ACT 9'!E240+'ACT 10'!E240+'ACT 11'!E240+'ACT 12'!E240+Transversal!E240+'ACT 7'!E240+'ACT 8'!E240</f>
        <v>0</v>
      </c>
      <c r="F240" s="24">
        <f t="shared" si="12"/>
        <v>0</v>
      </c>
      <c r="G240" s="142"/>
      <c r="H240" s="136"/>
    </row>
    <row r="241" spans="1:8" x14ac:dyDescent="0.3">
      <c r="A241" s="14" t="s">
        <v>450</v>
      </c>
      <c r="B241" s="15" t="s">
        <v>451</v>
      </c>
      <c r="C241" s="16" t="s">
        <v>353</v>
      </c>
      <c r="D241" s="122">
        <v>1534856</v>
      </c>
      <c r="E241" s="134">
        <f>'ACT 1'!E241+'ACT 2'!E241+'ACT 3'!E241+'ACT 4'!E241+'ACT 5'!E241+'ACT 6'!E241+'ACT 9'!E241+'ACT 10'!E241+'ACT 11'!E241+'ACT 12'!E241+Transversal!E241+'ACT 7'!E241+'ACT 8'!E241</f>
        <v>0</v>
      </c>
      <c r="F241" s="24">
        <f t="shared" si="12"/>
        <v>0</v>
      </c>
      <c r="G241" s="142"/>
      <c r="H241" s="136"/>
    </row>
    <row r="242" spans="1:8" x14ac:dyDescent="0.3">
      <c r="A242" s="14" t="s">
        <v>452</v>
      </c>
      <c r="B242" s="15" t="s">
        <v>453</v>
      </c>
      <c r="C242" s="16" t="s">
        <v>353</v>
      </c>
      <c r="D242" s="122">
        <v>1913548</v>
      </c>
      <c r="E242" s="134">
        <f>'ACT 1'!E242+'ACT 2'!E242+'ACT 3'!E242+'ACT 4'!E242+'ACT 5'!E242+'ACT 6'!E242+'ACT 9'!E242+'ACT 10'!E242+'ACT 11'!E242+'ACT 12'!E242+Transversal!E242+'ACT 7'!E242+'ACT 8'!E242</f>
        <v>0</v>
      </c>
      <c r="F242" s="24">
        <f t="shared" si="12"/>
        <v>0</v>
      </c>
      <c r="G242" s="142"/>
      <c r="H242" s="136"/>
    </row>
    <row r="243" spans="1:8" x14ac:dyDescent="0.3">
      <c r="A243" s="14" t="s">
        <v>454</v>
      </c>
      <c r="B243" s="15" t="s">
        <v>455</v>
      </c>
      <c r="C243" s="16" t="s">
        <v>353</v>
      </c>
      <c r="D243" s="122">
        <v>3030003</v>
      </c>
      <c r="E243" s="134">
        <f>'ACT 1'!E243+'ACT 2'!E243+'ACT 3'!E243+'ACT 4'!E243+'ACT 5'!E243+'ACT 6'!E243+'ACT 9'!E243+'ACT 10'!E243+'ACT 11'!E243+'ACT 12'!E243+Transversal!E243+'ACT 7'!E243+'ACT 8'!E243</f>
        <v>0</v>
      </c>
      <c r="F243" s="24">
        <f t="shared" si="12"/>
        <v>0</v>
      </c>
      <c r="G243" s="142"/>
      <c r="H243" s="136"/>
    </row>
    <row r="244" spans="1:8" x14ac:dyDescent="0.3">
      <c r="A244" s="14" t="s">
        <v>456</v>
      </c>
      <c r="B244" s="15" t="s">
        <v>457</v>
      </c>
      <c r="C244" s="16" t="s">
        <v>353</v>
      </c>
      <c r="D244" s="122">
        <v>5151445</v>
      </c>
      <c r="E244" s="134">
        <f>'ACT 1'!E244+'ACT 2'!E244+'ACT 3'!E244+'ACT 4'!E244+'ACT 5'!E244+'ACT 6'!E244+'ACT 9'!E244+'ACT 10'!E244+'ACT 11'!E244+'ACT 12'!E244+Transversal!E244+'ACT 7'!E244+'ACT 8'!E244</f>
        <v>0</v>
      </c>
      <c r="F244" s="24">
        <f t="shared" si="12"/>
        <v>0</v>
      </c>
      <c r="G244" s="142"/>
      <c r="H244" s="136"/>
    </row>
    <row r="245" spans="1:8" x14ac:dyDescent="0.3">
      <c r="A245" s="14" t="s">
        <v>458</v>
      </c>
      <c r="B245" s="15" t="s">
        <v>459</v>
      </c>
      <c r="C245" s="16" t="s">
        <v>353</v>
      </c>
      <c r="D245" s="122">
        <v>6274079</v>
      </c>
      <c r="E245" s="134">
        <f>'ACT 1'!E245+'ACT 2'!E245+'ACT 3'!E245+'ACT 4'!E245+'ACT 5'!E245+'ACT 6'!E245+'ACT 9'!E245+'ACT 10'!E245+'ACT 11'!E245+'ACT 12'!E245+Transversal!E245+'ACT 7'!E245+'ACT 8'!E245</f>
        <v>0</v>
      </c>
      <c r="F245" s="24">
        <f t="shared" si="12"/>
        <v>0</v>
      </c>
      <c r="G245" s="142"/>
      <c r="H245" s="136"/>
    </row>
    <row r="246" spans="1:8" x14ac:dyDescent="0.3">
      <c r="A246" s="14" t="s">
        <v>460</v>
      </c>
      <c r="B246" s="15" t="s">
        <v>461</v>
      </c>
      <c r="C246" s="16" t="s">
        <v>353</v>
      </c>
      <c r="D246" s="122">
        <v>9486980</v>
      </c>
      <c r="E246" s="134">
        <f>'ACT 1'!E246+'ACT 2'!E246+'ACT 3'!E246+'ACT 4'!E246+'ACT 5'!E246+'ACT 6'!E246+'ACT 9'!E246+'ACT 10'!E246+'ACT 11'!E246+'ACT 12'!E246+Transversal!E246+'ACT 7'!E246+'ACT 8'!E246</f>
        <v>0</v>
      </c>
      <c r="F246" s="24">
        <f t="shared" si="12"/>
        <v>0</v>
      </c>
      <c r="G246" s="142"/>
      <c r="H246" s="136"/>
    </row>
    <row r="247" spans="1:8" x14ac:dyDescent="0.3">
      <c r="A247" s="14" t="s">
        <v>462</v>
      </c>
      <c r="B247" s="15" t="s">
        <v>463</v>
      </c>
      <c r="C247" s="16" t="s">
        <v>353</v>
      </c>
      <c r="D247" s="122">
        <v>13330055</v>
      </c>
      <c r="E247" s="134">
        <f>'ACT 1'!E247+'ACT 2'!E247+'ACT 3'!E247+'ACT 4'!E247+'ACT 5'!E247+'ACT 6'!E247+'ACT 9'!E247+'ACT 10'!E247+'ACT 11'!E247+'ACT 12'!E247+Transversal!E247+'ACT 7'!E247+'ACT 8'!E247</f>
        <v>0</v>
      </c>
      <c r="F247" s="24">
        <f t="shared" si="12"/>
        <v>0</v>
      </c>
      <c r="G247" s="142"/>
      <c r="H247" s="136"/>
    </row>
    <row r="248" spans="1:8" x14ac:dyDescent="0.3">
      <c r="A248" s="14" t="s">
        <v>464</v>
      </c>
      <c r="B248" s="15" t="s">
        <v>465</v>
      </c>
      <c r="C248" s="16" t="s">
        <v>353</v>
      </c>
      <c r="D248" s="122">
        <v>14936968</v>
      </c>
      <c r="E248" s="134">
        <f>'ACT 1'!E248+'ACT 2'!E248+'ACT 3'!E248+'ACT 4'!E248+'ACT 5'!E248+'ACT 6'!E248+'ACT 9'!E248+'ACT 10'!E248+'ACT 11'!E248+'ACT 12'!E248+Transversal!E248+'ACT 7'!E248+'ACT 8'!E248</f>
        <v>0</v>
      </c>
      <c r="F248" s="24">
        <f t="shared" si="12"/>
        <v>0</v>
      </c>
      <c r="G248" s="142"/>
      <c r="H248" s="136"/>
    </row>
    <row r="249" spans="1:8" x14ac:dyDescent="0.3">
      <c r="A249" s="14" t="s">
        <v>466</v>
      </c>
      <c r="B249" s="15" t="s">
        <v>467</v>
      </c>
      <c r="C249" s="16" t="s">
        <v>353</v>
      </c>
      <c r="D249" s="122">
        <v>18771681</v>
      </c>
      <c r="E249" s="134">
        <f>'ACT 1'!E249+'ACT 2'!E249+'ACT 3'!E249+'ACT 4'!E249+'ACT 5'!E249+'ACT 6'!E249+'ACT 9'!E249+'ACT 10'!E249+'ACT 11'!E249+'ACT 12'!E249+Transversal!E249+'ACT 7'!E249+'ACT 8'!E249</f>
        <v>0</v>
      </c>
      <c r="F249" s="24">
        <f t="shared" si="12"/>
        <v>0</v>
      </c>
      <c r="G249" s="142"/>
      <c r="H249" s="136"/>
    </row>
    <row r="250" spans="1:8" x14ac:dyDescent="0.3">
      <c r="A250" s="14" t="s">
        <v>468</v>
      </c>
      <c r="B250" s="15" t="s">
        <v>469</v>
      </c>
      <c r="C250" s="16" t="s">
        <v>353</v>
      </c>
      <c r="D250" s="122">
        <v>22781769</v>
      </c>
      <c r="E250" s="134">
        <f>'ACT 1'!E250+'ACT 2'!E250+'ACT 3'!E250+'ACT 4'!E250+'ACT 5'!E250+'ACT 6'!E250+'ACT 9'!E250+'ACT 10'!E250+'ACT 11'!E250+'ACT 12'!E250+Transversal!E250+'ACT 7'!E250+'ACT 8'!E250</f>
        <v>0</v>
      </c>
      <c r="F250" s="24">
        <f t="shared" si="12"/>
        <v>0</v>
      </c>
      <c r="G250" s="142"/>
      <c r="H250" s="136"/>
    </row>
    <row r="251" spans="1:8" x14ac:dyDescent="0.3">
      <c r="A251" s="14" t="s">
        <v>470</v>
      </c>
      <c r="B251" s="15" t="s">
        <v>471</v>
      </c>
      <c r="C251" s="16" t="s">
        <v>353</v>
      </c>
      <c r="D251" s="122">
        <v>28062577</v>
      </c>
      <c r="E251" s="134">
        <f>'ACT 1'!E251+'ACT 2'!E251+'ACT 3'!E251+'ACT 4'!E251+'ACT 5'!E251+'ACT 6'!E251+'ACT 9'!E251+'ACT 10'!E251+'ACT 11'!E251+'ACT 12'!E251+Transversal!E251+'ACT 7'!E251+'ACT 8'!E251</f>
        <v>0</v>
      </c>
      <c r="F251" s="24">
        <f t="shared" si="12"/>
        <v>0</v>
      </c>
      <c r="G251" s="142"/>
      <c r="H251" s="136"/>
    </row>
    <row r="252" spans="1:8" x14ac:dyDescent="0.3">
      <c r="A252" s="14" t="s">
        <v>472</v>
      </c>
      <c r="B252" s="15" t="s">
        <v>473</v>
      </c>
      <c r="C252" s="16" t="s">
        <v>353</v>
      </c>
      <c r="D252" s="122">
        <v>1735886</v>
      </c>
      <c r="E252" s="134">
        <f>'ACT 1'!E252+'ACT 2'!E252+'ACT 3'!E252+'ACT 4'!E252+'ACT 5'!E252+'ACT 6'!E252+'ACT 9'!E252+'ACT 10'!E252+'ACT 11'!E252+'ACT 12'!E252+Transversal!E252+'ACT 7'!E252+'ACT 8'!E252</f>
        <v>0</v>
      </c>
      <c r="F252" s="24">
        <f t="shared" si="12"/>
        <v>0</v>
      </c>
      <c r="G252" s="142"/>
      <c r="H252" s="136"/>
    </row>
    <row r="253" spans="1:8" x14ac:dyDescent="0.3">
      <c r="A253" s="14" t="s">
        <v>474</v>
      </c>
      <c r="B253" s="15" t="s">
        <v>475</v>
      </c>
      <c r="C253" s="16" t="s">
        <v>353</v>
      </c>
      <c r="D253" s="122">
        <v>2117807</v>
      </c>
      <c r="E253" s="134">
        <f>'ACT 1'!E253+'ACT 2'!E253+'ACT 3'!E253+'ACT 4'!E253+'ACT 5'!E253+'ACT 6'!E253+'ACT 9'!E253+'ACT 10'!E253+'ACT 11'!E253+'ACT 12'!E253+Transversal!E253+'ACT 7'!E253+'ACT 8'!E253</f>
        <v>0</v>
      </c>
      <c r="F253" s="24">
        <f t="shared" si="12"/>
        <v>0</v>
      </c>
      <c r="G253" s="142"/>
      <c r="H253" s="136"/>
    </row>
    <row r="254" spans="1:8" x14ac:dyDescent="0.3">
      <c r="A254" s="14" t="s">
        <v>476</v>
      </c>
      <c r="B254" s="15" t="s">
        <v>477</v>
      </c>
      <c r="C254" s="16" t="s">
        <v>353</v>
      </c>
      <c r="D254" s="122">
        <v>2495638</v>
      </c>
      <c r="E254" s="134">
        <f>'ACT 1'!E254+'ACT 2'!E254+'ACT 3'!E254+'ACT 4'!E254+'ACT 5'!E254+'ACT 6'!E254+'ACT 9'!E254+'ACT 10'!E254+'ACT 11'!E254+'ACT 12'!E254+Transversal!E254+'ACT 7'!E254+'ACT 8'!E254</f>
        <v>0</v>
      </c>
      <c r="F254" s="24">
        <f t="shared" si="12"/>
        <v>0</v>
      </c>
      <c r="G254" s="142"/>
      <c r="H254" s="136"/>
    </row>
    <row r="255" spans="1:8" x14ac:dyDescent="0.3">
      <c r="A255" s="14" t="s">
        <v>478</v>
      </c>
      <c r="B255" s="15" t="s">
        <v>479</v>
      </c>
      <c r="C255" s="16" t="s">
        <v>353</v>
      </c>
      <c r="D255" s="122">
        <v>4838681</v>
      </c>
      <c r="E255" s="134">
        <f>'ACT 1'!E255+'ACT 2'!E255+'ACT 3'!E255+'ACT 4'!E255+'ACT 5'!E255+'ACT 6'!E255+'ACT 9'!E255+'ACT 10'!E255+'ACT 11'!E255+'ACT 12'!E255+Transversal!E255+'ACT 7'!E255+'ACT 8'!E255</f>
        <v>0</v>
      </c>
      <c r="F255" s="24">
        <f t="shared" si="12"/>
        <v>0</v>
      </c>
      <c r="G255" s="142"/>
      <c r="H255" s="136"/>
    </row>
    <row r="256" spans="1:8" x14ac:dyDescent="0.3">
      <c r="A256" s="14" t="s">
        <v>480</v>
      </c>
      <c r="B256" s="15" t="s">
        <v>481</v>
      </c>
      <c r="C256" s="16" t="s">
        <v>353</v>
      </c>
      <c r="D256" s="122">
        <v>6520333</v>
      </c>
      <c r="E256" s="134">
        <f>'ACT 1'!E256+'ACT 2'!E256+'ACT 3'!E256+'ACT 4'!E256+'ACT 5'!E256+'ACT 6'!E256+'ACT 9'!E256+'ACT 10'!E256+'ACT 11'!E256+'ACT 12'!E256+Transversal!E256+'ACT 7'!E256+'ACT 8'!E256</f>
        <v>0</v>
      </c>
      <c r="F256" s="24">
        <f t="shared" si="12"/>
        <v>0</v>
      </c>
      <c r="G256" s="142"/>
      <c r="H256" s="136"/>
    </row>
    <row r="257" spans="1:8" x14ac:dyDescent="0.3">
      <c r="A257" s="14" t="s">
        <v>482</v>
      </c>
      <c r="B257" s="15" t="s">
        <v>483</v>
      </c>
      <c r="C257" s="16" t="s">
        <v>353</v>
      </c>
      <c r="D257" s="122">
        <v>7613216</v>
      </c>
      <c r="E257" s="134">
        <f>'ACT 1'!E257+'ACT 2'!E257+'ACT 3'!E257+'ACT 4'!E257+'ACT 5'!E257+'ACT 6'!E257+'ACT 9'!E257+'ACT 10'!E257+'ACT 11'!E257+'ACT 12'!E257+Transversal!E257+'ACT 7'!E257+'ACT 8'!E257</f>
        <v>0</v>
      </c>
      <c r="F257" s="24">
        <f t="shared" si="12"/>
        <v>0</v>
      </c>
      <c r="G257" s="142"/>
      <c r="H257" s="136"/>
    </row>
    <row r="258" spans="1:8" x14ac:dyDescent="0.3">
      <c r="A258" s="14" t="s">
        <v>484</v>
      </c>
      <c r="B258" s="15" t="s">
        <v>485</v>
      </c>
      <c r="C258" s="16" t="s">
        <v>353</v>
      </c>
      <c r="D258" s="122">
        <v>11894301</v>
      </c>
      <c r="E258" s="134">
        <f>'ACT 1'!E258+'ACT 2'!E258+'ACT 3'!E258+'ACT 4'!E258+'ACT 5'!E258+'ACT 6'!E258+'ACT 9'!E258+'ACT 10'!E258+'ACT 11'!E258+'ACT 12'!E258+Transversal!E258+'ACT 7'!E258+'ACT 8'!E258</f>
        <v>0</v>
      </c>
      <c r="F258" s="24">
        <f t="shared" si="12"/>
        <v>0</v>
      </c>
      <c r="G258" s="142"/>
      <c r="H258" s="136"/>
    </row>
    <row r="259" spans="1:8" x14ac:dyDescent="0.3">
      <c r="A259" s="14" t="s">
        <v>486</v>
      </c>
      <c r="B259" s="15" t="s">
        <v>487</v>
      </c>
      <c r="C259" s="16" t="s">
        <v>353</v>
      </c>
      <c r="D259" s="122">
        <v>14946944</v>
      </c>
      <c r="E259" s="134">
        <f>'ACT 1'!E259+'ACT 2'!E259+'ACT 3'!E259+'ACT 4'!E259+'ACT 5'!E259+'ACT 6'!E259+'ACT 9'!E259+'ACT 10'!E259+'ACT 11'!E259+'ACT 12'!E259+Transversal!E259+'ACT 7'!E259+'ACT 8'!E259</f>
        <v>0</v>
      </c>
      <c r="F259" s="24">
        <f t="shared" si="12"/>
        <v>0</v>
      </c>
      <c r="G259" s="142"/>
      <c r="H259" s="136"/>
    </row>
    <row r="260" spans="1:8" x14ac:dyDescent="0.3">
      <c r="A260" s="14" t="s">
        <v>488</v>
      </c>
      <c r="B260" s="15" t="s">
        <v>489</v>
      </c>
      <c r="C260" s="16" t="s">
        <v>353</v>
      </c>
      <c r="D260" s="122">
        <v>16240728</v>
      </c>
      <c r="E260" s="134">
        <f>'ACT 1'!E260+'ACT 2'!E260+'ACT 3'!E260+'ACT 4'!E260+'ACT 5'!E260+'ACT 6'!E260+'ACT 9'!E260+'ACT 10'!E260+'ACT 11'!E260+'ACT 12'!E260+Transversal!E260+'ACT 7'!E260+'ACT 8'!E260</f>
        <v>0</v>
      </c>
      <c r="F260" s="24">
        <f t="shared" si="12"/>
        <v>0</v>
      </c>
      <c r="G260" s="142"/>
      <c r="H260" s="136"/>
    </row>
    <row r="261" spans="1:8" x14ac:dyDescent="0.3">
      <c r="A261" s="14" t="s">
        <v>490</v>
      </c>
      <c r="B261" s="15" t="s">
        <v>491</v>
      </c>
      <c r="C261" s="16" t="s">
        <v>353</v>
      </c>
      <c r="D261" s="122">
        <v>20373058</v>
      </c>
      <c r="E261" s="134">
        <f>'ACT 1'!E261+'ACT 2'!E261+'ACT 3'!E261+'ACT 4'!E261+'ACT 5'!E261+'ACT 6'!E261+'ACT 9'!E261+'ACT 10'!E261+'ACT 11'!E261+'ACT 12'!E261+Transversal!E261+'ACT 7'!E261+'ACT 8'!E261</f>
        <v>0</v>
      </c>
      <c r="F261" s="24">
        <f t="shared" si="12"/>
        <v>0</v>
      </c>
      <c r="G261" s="142"/>
      <c r="H261" s="136"/>
    </row>
    <row r="262" spans="1:8" x14ac:dyDescent="0.3">
      <c r="A262" s="14" t="s">
        <v>492</v>
      </c>
      <c r="B262" s="15" t="s">
        <v>493</v>
      </c>
      <c r="C262" s="16" t="s">
        <v>353</v>
      </c>
      <c r="D262" s="122">
        <v>22422283</v>
      </c>
      <c r="E262" s="134">
        <f>'ACT 1'!E262+'ACT 2'!E262+'ACT 3'!E262+'ACT 4'!E262+'ACT 5'!E262+'ACT 6'!E262+'ACT 9'!E262+'ACT 10'!E262+'ACT 11'!E262+'ACT 12'!E262+Transversal!E262+'ACT 7'!E262+'ACT 8'!E262</f>
        <v>0</v>
      </c>
      <c r="F262" s="24">
        <f t="shared" si="12"/>
        <v>0</v>
      </c>
      <c r="G262" s="142"/>
      <c r="H262" s="136"/>
    </row>
    <row r="263" spans="1:8" x14ac:dyDescent="0.3">
      <c r="A263" s="14" t="s">
        <v>494</v>
      </c>
      <c r="B263" s="15" t="s">
        <v>495</v>
      </c>
      <c r="C263" s="16" t="s">
        <v>353</v>
      </c>
      <c r="D263" s="122">
        <v>26524587</v>
      </c>
      <c r="E263" s="134">
        <f>'ACT 1'!E263+'ACT 2'!E263+'ACT 3'!E263+'ACT 4'!E263+'ACT 5'!E263+'ACT 6'!E263+'ACT 9'!E263+'ACT 10'!E263+'ACT 11'!E263+'ACT 12'!E263+Transversal!E263+'ACT 7'!E263+'ACT 8'!E263</f>
        <v>0</v>
      </c>
      <c r="F263" s="24">
        <f t="shared" si="12"/>
        <v>0</v>
      </c>
      <c r="G263" s="142"/>
      <c r="H263" s="136"/>
    </row>
    <row r="264" spans="1:8" x14ac:dyDescent="0.3">
      <c r="A264" s="14" t="s">
        <v>496</v>
      </c>
      <c r="B264" s="15" t="s">
        <v>497</v>
      </c>
      <c r="C264" s="16" t="s">
        <v>335</v>
      </c>
      <c r="D264" s="122">
        <v>23731400</v>
      </c>
      <c r="E264" s="134">
        <f>'ACT 1'!E264+'ACT 2'!E264+'ACT 3'!E264+'ACT 4'!E264+'ACT 5'!E264+'ACT 6'!E264+'ACT 9'!E264+'ACT 10'!E264+'ACT 11'!E264+'ACT 12'!E264+Transversal!E264+'ACT 7'!E264+'ACT 8'!E264</f>
        <v>0</v>
      </c>
      <c r="F264" s="24">
        <f t="shared" si="12"/>
        <v>0</v>
      </c>
      <c r="G264" s="142"/>
      <c r="H264" s="136"/>
    </row>
    <row r="265" spans="1:8" x14ac:dyDescent="0.3">
      <c r="A265" s="14" t="s">
        <v>498</v>
      </c>
      <c r="B265" s="15" t="s">
        <v>499</v>
      </c>
      <c r="C265" s="16" t="s">
        <v>335</v>
      </c>
      <c r="D265" s="122">
        <v>29922200</v>
      </c>
      <c r="E265" s="134">
        <f>'ACT 1'!E265+'ACT 2'!E265+'ACT 3'!E265+'ACT 4'!E265+'ACT 5'!E265+'ACT 6'!E265+'ACT 9'!E265+'ACT 10'!E265+'ACT 11'!E265+'ACT 12'!E265+Transversal!E265+'ACT 7'!E265+'ACT 8'!E265</f>
        <v>0</v>
      </c>
      <c r="F265" s="24">
        <f t="shared" si="12"/>
        <v>0</v>
      </c>
      <c r="G265" s="142"/>
      <c r="H265" s="136"/>
    </row>
    <row r="266" spans="1:8" x14ac:dyDescent="0.3">
      <c r="A266" s="14" t="s">
        <v>500</v>
      </c>
      <c r="B266" s="15" t="s">
        <v>501</v>
      </c>
      <c r="C266" s="16" t="s">
        <v>335</v>
      </c>
      <c r="D266" s="122">
        <v>42303800</v>
      </c>
      <c r="E266" s="134">
        <f>'ACT 1'!E266+'ACT 2'!E266+'ACT 3'!E266+'ACT 4'!E266+'ACT 5'!E266+'ACT 6'!E266+'ACT 9'!E266+'ACT 10'!E266+'ACT 11'!E266+'ACT 12'!E266+Transversal!E266+'ACT 7'!E266+'ACT 8'!E266</f>
        <v>0</v>
      </c>
      <c r="F266" s="24">
        <f t="shared" si="12"/>
        <v>0</v>
      </c>
      <c r="G266" s="142"/>
      <c r="H266" s="136"/>
    </row>
    <row r="267" spans="1:8" x14ac:dyDescent="0.3">
      <c r="A267" s="14" t="s">
        <v>502</v>
      </c>
      <c r="B267" s="15" t="s">
        <v>503</v>
      </c>
      <c r="C267" s="16" t="s">
        <v>335</v>
      </c>
      <c r="D267" s="122">
        <v>33094164</v>
      </c>
      <c r="E267" s="134">
        <f>'ACT 1'!E267+'ACT 2'!E267+'ACT 3'!E267+'ACT 4'!E267+'ACT 5'!E267+'ACT 6'!E267+'ACT 9'!E267+'ACT 10'!E267+'ACT 11'!E267+'ACT 12'!E267+Transversal!E267+'ACT 7'!E267+'ACT 8'!E267</f>
        <v>0</v>
      </c>
      <c r="F267" s="24">
        <f t="shared" si="12"/>
        <v>0</v>
      </c>
      <c r="G267" s="142"/>
      <c r="H267" s="136"/>
    </row>
    <row r="268" spans="1:8" x14ac:dyDescent="0.3">
      <c r="A268" s="14" t="s">
        <v>504</v>
      </c>
      <c r="B268" s="15" t="s">
        <v>505</v>
      </c>
      <c r="C268" s="16" t="s">
        <v>335</v>
      </c>
      <c r="D268" s="122">
        <v>37780180</v>
      </c>
      <c r="E268" s="134">
        <f>'ACT 1'!E268+'ACT 2'!E268+'ACT 3'!E268+'ACT 4'!E268+'ACT 5'!E268+'ACT 6'!E268+'ACT 9'!E268+'ACT 10'!E268+'ACT 11'!E268+'ACT 12'!E268+Transversal!E268+'ACT 7'!E268+'ACT 8'!E268</f>
        <v>0</v>
      </c>
      <c r="F268" s="24">
        <f t="shared" si="12"/>
        <v>0</v>
      </c>
      <c r="G268" s="142"/>
      <c r="H268" s="136"/>
    </row>
    <row r="269" spans="1:8" x14ac:dyDescent="0.3">
      <c r="A269" s="14" t="s">
        <v>506</v>
      </c>
      <c r="B269" s="15" t="s">
        <v>507</v>
      </c>
      <c r="C269" s="16" t="s">
        <v>335</v>
      </c>
      <c r="D269" s="122">
        <v>183660400</v>
      </c>
      <c r="E269" s="134">
        <f>'ACT 1'!E269+'ACT 2'!E269+'ACT 3'!E269+'ACT 4'!E269+'ACT 5'!E269+'ACT 6'!E269+'ACT 9'!E269+'ACT 10'!E269+'ACT 11'!E269+'ACT 12'!E269+Transversal!E269+'ACT 7'!E269+'ACT 8'!E269</f>
        <v>0</v>
      </c>
      <c r="F269" s="24">
        <f t="shared" si="12"/>
        <v>0</v>
      </c>
      <c r="G269" s="142"/>
      <c r="H269" s="136"/>
    </row>
    <row r="270" spans="1:8" x14ac:dyDescent="0.3">
      <c r="A270" s="14" t="s">
        <v>508</v>
      </c>
      <c r="B270" s="15" t="s">
        <v>509</v>
      </c>
      <c r="C270" s="16" t="s">
        <v>335</v>
      </c>
      <c r="D270" s="122">
        <v>208423600</v>
      </c>
      <c r="E270" s="134">
        <f>'ACT 1'!E270+'ACT 2'!E270+'ACT 3'!E270+'ACT 4'!E270+'ACT 5'!E270+'ACT 6'!E270+'ACT 9'!E270+'ACT 10'!E270+'ACT 11'!E270+'ACT 12'!E270+Transversal!E270+'ACT 7'!E270+'ACT 8'!E270</f>
        <v>0</v>
      </c>
      <c r="F270" s="24">
        <f t="shared" si="12"/>
        <v>0</v>
      </c>
      <c r="G270" s="142"/>
      <c r="H270" s="136"/>
    </row>
    <row r="271" spans="1:8" x14ac:dyDescent="0.3">
      <c r="A271" s="14" t="s">
        <v>510</v>
      </c>
      <c r="B271" s="15" t="s">
        <v>511</v>
      </c>
      <c r="C271" s="16" t="s">
        <v>335</v>
      </c>
      <c r="D271" s="122">
        <v>226996000</v>
      </c>
      <c r="E271" s="134">
        <f>'ACT 1'!E271+'ACT 2'!E271+'ACT 3'!E271+'ACT 4'!E271+'ACT 5'!E271+'ACT 6'!E271+'ACT 9'!E271+'ACT 10'!E271+'ACT 11'!E271+'ACT 12'!E271+Transversal!E271+'ACT 7'!E271+'ACT 8'!E271</f>
        <v>0</v>
      </c>
      <c r="F271" s="24">
        <f t="shared" ref="F271:F295" si="13">+ROUND(D271*E271,0)</f>
        <v>0</v>
      </c>
      <c r="G271" s="142"/>
      <c r="H271" s="136"/>
    </row>
    <row r="272" spans="1:8" x14ac:dyDescent="0.3">
      <c r="A272" s="14" t="s">
        <v>512</v>
      </c>
      <c r="B272" s="15" t="s">
        <v>513</v>
      </c>
      <c r="C272" s="16" t="s">
        <v>335</v>
      </c>
      <c r="D272" s="122">
        <v>36113000</v>
      </c>
      <c r="E272" s="134">
        <f>'ACT 1'!E272+'ACT 2'!E272+'ACT 3'!E272+'ACT 4'!E272+'ACT 5'!E272+'ACT 6'!E272+'ACT 9'!E272+'ACT 10'!E272+'ACT 11'!E272+'ACT 12'!E272+Transversal!E272+'ACT 7'!E272+'ACT 8'!E272</f>
        <v>0</v>
      </c>
      <c r="F272" s="24">
        <f t="shared" si="13"/>
        <v>0</v>
      </c>
      <c r="G272" s="142"/>
      <c r="H272" s="136"/>
    </row>
    <row r="273" spans="1:8" x14ac:dyDescent="0.3">
      <c r="A273" s="14" t="s">
        <v>514</v>
      </c>
      <c r="B273" s="15" t="s">
        <v>515</v>
      </c>
      <c r="C273" s="16" t="s">
        <v>335</v>
      </c>
      <c r="D273" s="122">
        <v>46431000</v>
      </c>
      <c r="E273" s="134">
        <f>'ACT 1'!E273+'ACT 2'!E273+'ACT 3'!E273+'ACT 4'!E273+'ACT 5'!E273+'ACT 6'!E273+'ACT 9'!E273+'ACT 10'!E273+'ACT 11'!E273+'ACT 12'!E273+Transversal!E273+'ACT 7'!E273+'ACT 8'!E273</f>
        <v>0</v>
      </c>
      <c r="F273" s="24">
        <f t="shared" si="13"/>
        <v>0</v>
      </c>
      <c r="G273" s="142"/>
      <c r="H273" s="136"/>
    </row>
    <row r="274" spans="1:8" x14ac:dyDescent="0.3">
      <c r="A274" s="14" t="s">
        <v>516</v>
      </c>
      <c r="B274" s="15" t="s">
        <v>517</v>
      </c>
      <c r="C274" s="16" t="s">
        <v>335</v>
      </c>
      <c r="D274" s="122">
        <v>67067000</v>
      </c>
      <c r="E274" s="134">
        <f>'ACT 1'!E274+'ACT 2'!E274+'ACT 3'!E274+'ACT 4'!E274+'ACT 5'!E274+'ACT 6'!E274+'ACT 9'!E274+'ACT 10'!E274+'ACT 11'!E274+'ACT 12'!E274+Transversal!E274+'ACT 7'!E274+'ACT 8'!E274</f>
        <v>0</v>
      </c>
      <c r="F274" s="24">
        <f t="shared" si="13"/>
        <v>0</v>
      </c>
      <c r="G274" s="142"/>
      <c r="H274" s="136"/>
    </row>
    <row r="275" spans="1:8" x14ac:dyDescent="0.3">
      <c r="A275" s="14" t="s">
        <v>518</v>
      </c>
      <c r="B275" s="15" t="s">
        <v>519</v>
      </c>
      <c r="C275" s="16" t="s">
        <v>335</v>
      </c>
      <c r="D275" s="122">
        <v>60171207</v>
      </c>
      <c r="E275" s="134">
        <f>'ACT 1'!E275+'ACT 2'!E275+'ACT 3'!E275+'ACT 4'!E275+'ACT 5'!E275+'ACT 6'!E275+'ACT 9'!E275+'ACT 10'!E275+'ACT 11'!E275+'ACT 12'!E275+Transversal!E275+'ACT 7'!E275+'ACT 8'!E275</f>
        <v>0</v>
      </c>
      <c r="F275" s="24">
        <f t="shared" si="13"/>
        <v>0</v>
      </c>
      <c r="G275" s="142"/>
      <c r="H275" s="136"/>
    </row>
    <row r="276" spans="1:8" x14ac:dyDescent="0.3">
      <c r="A276" s="14" t="s">
        <v>520</v>
      </c>
      <c r="B276" s="15" t="s">
        <v>521</v>
      </c>
      <c r="C276" s="16" t="s">
        <v>335</v>
      </c>
      <c r="D276" s="122">
        <v>68691238</v>
      </c>
      <c r="E276" s="134">
        <f>'ACT 1'!E276+'ACT 2'!E276+'ACT 3'!E276+'ACT 4'!E276+'ACT 5'!E276+'ACT 6'!E276+'ACT 9'!E276+'ACT 10'!E276+'ACT 11'!E276+'ACT 12'!E276+Transversal!E276+'ACT 7'!E276+'ACT 8'!E276</f>
        <v>0</v>
      </c>
      <c r="F276" s="24">
        <f t="shared" si="13"/>
        <v>0</v>
      </c>
      <c r="G276" s="142"/>
      <c r="H276" s="136"/>
    </row>
    <row r="277" spans="1:8" x14ac:dyDescent="0.3">
      <c r="A277" s="14" t="s">
        <v>522</v>
      </c>
      <c r="B277" s="15" t="s">
        <v>523</v>
      </c>
      <c r="C277" s="16" t="s">
        <v>335</v>
      </c>
      <c r="D277" s="122">
        <v>299222000</v>
      </c>
      <c r="E277" s="134">
        <f>'ACT 1'!E277+'ACT 2'!E277+'ACT 3'!E277+'ACT 4'!E277+'ACT 5'!E277+'ACT 6'!E277+'ACT 9'!E277+'ACT 10'!E277+'ACT 11'!E277+'ACT 12'!E277+Transversal!E277+'ACT 7'!E277+'ACT 8'!E277</f>
        <v>0</v>
      </c>
      <c r="F277" s="24">
        <f t="shared" si="13"/>
        <v>0</v>
      </c>
      <c r="G277" s="142"/>
      <c r="H277" s="136"/>
    </row>
    <row r="278" spans="1:8" x14ac:dyDescent="0.3">
      <c r="A278" s="14" t="s">
        <v>524</v>
      </c>
      <c r="B278" s="15" t="s">
        <v>525</v>
      </c>
      <c r="C278" s="16" t="s">
        <v>335</v>
      </c>
      <c r="D278" s="122">
        <v>340494000</v>
      </c>
      <c r="E278" s="134">
        <f>'ACT 1'!E278+'ACT 2'!E278+'ACT 3'!E278+'ACT 4'!E278+'ACT 5'!E278+'ACT 6'!E278+'ACT 9'!E278+'ACT 10'!E278+'ACT 11'!E278+'ACT 12'!E278+Transversal!E278+'ACT 7'!E278+'ACT 8'!E278</f>
        <v>0</v>
      </c>
      <c r="F278" s="24">
        <f t="shared" si="13"/>
        <v>0</v>
      </c>
      <c r="G278" s="142"/>
      <c r="H278" s="136"/>
    </row>
    <row r="279" spans="1:8" x14ac:dyDescent="0.3">
      <c r="A279" s="14" t="s">
        <v>526</v>
      </c>
      <c r="B279" s="15" t="s">
        <v>527</v>
      </c>
      <c r="C279" s="16" t="s">
        <v>335</v>
      </c>
      <c r="D279" s="122">
        <v>371448000</v>
      </c>
      <c r="E279" s="134">
        <f>'ACT 1'!E279+'ACT 2'!E279+'ACT 3'!E279+'ACT 4'!E279+'ACT 5'!E279+'ACT 6'!E279+'ACT 9'!E279+'ACT 10'!E279+'ACT 11'!E279+'ACT 12'!E279+Transversal!E279+'ACT 7'!E279+'ACT 8'!E279</f>
        <v>0</v>
      </c>
      <c r="F279" s="24">
        <f t="shared" si="13"/>
        <v>0</v>
      </c>
      <c r="G279" s="142"/>
      <c r="H279" s="136"/>
    </row>
    <row r="280" spans="1:8" x14ac:dyDescent="0.3">
      <c r="A280" s="14" t="s">
        <v>528</v>
      </c>
      <c r="B280" s="15" t="s">
        <v>529</v>
      </c>
      <c r="C280" s="16" t="s">
        <v>335</v>
      </c>
      <c r="D280" s="122">
        <v>48494600</v>
      </c>
      <c r="E280" s="134">
        <f>'ACT 1'!E280+'ACT 2'!E280+'ACT 3'!E280+'ACT 4'!E280+'ACT 5'!E280+'ACT 6'!E280+'ACT 9'!E280+'ACT 10'!E280+'ACT 11'!E280+'ACT 12'!E280+Transversal!E280+'ACT 7'!E280+'ACT 8'!E280</f>
        <v>0</v>
      </c>
      <c r="F280" s="24">
        <f t="shared" si="13"/>
        <v>0</v>
      </c>
      <c r="G280" s="142"/>
      <c r="H280" s="136"/>
    </row>
    <row r="281" spans="1:8" x14ac:dyDescent="0.3">
      <c r="A281" s="14" t="s">
        <v>530</v>
      </c>
      <c r="B281" s="15" t="s">
        <v>531</v>
      </c>
      <c r="C281" s="16" t="s">
        <v>335</v>
      </c>
      <c r="D281" s="122">
        <v>61908000</v>
      </c>
      <c r="E281" s="134">
        <f>'ACT 1'!E281+'ACT 2'!E281+'ACT 3'!E281+'ACT 4'!E281+'ACT 5'!E281+'ACT 6'!E281+'ACT 9'!E281+'ACT 10'!E281+'ACT 11'!E281+'ACT 12'!E281+Transversal!E281+'ACT 7'!E281+'ACT 8'!E281</f>
        <v>0</v>
      </c>
      <c r="F281" s="24">
        <f t="shared" si="13"/>
        <v>0</v>
      </c>
      <c r="G281" s="142"/>
      <c r="H281" s="136"/>
    </row>
    <row r="282" spans="1:8" x14ac:dyDescent="0.3">
      <c r="A282" s="14" t="s">
        <v>532</v>
      </c>
      <c r="B282" s="15" t="s">
        <v>533</v>
      </c>
      <c r="C282" s="16" t="s">
        <v>335</v>
      </c>
      <c r="D282" s="122">
        <v>88734800</v>
      </c>
      <c r="E282" s="134">
        <f>'ACT 1'!E282+'ACT 2'!E282+'ACT 3'!E282+'ACT 4'!E282+'ACT 5'!E282+'ACT 6'!E282+'ACT 9'!E282+'ACT 10'!E282+'ACT 11'!E282+'ACT 12'!E282+Transversal!E282+'ACT 7'!E282+'ACT 8'!E282</f>
        <v>0</v>
      </c>
      <c r="F282" s="24">
        <f t="shared" si="13"/>
        <v>0</v>
      </c>
      <c r="G282" s="142"/>
      <c r="H282" s="136"/>
    </row>
    <row r="283" spans="1:8" x14ac:dyDescent="0.3">
      <c r="A283" s="14" t="s">
        <v>534</v>
      </c>
      <c r="B283" s="15" t="s">
        <v>535</v>
      </c>
      <c r="C283" s="16" t="s">
        <v>335</v>
      </c>
      <c r="D283" s="122">
        <v>105299612</v>
      </c>
      <c r="E283" s="134">
        <f>'ACT 1'!E283+'ACT 2'!E283+'ACT 3'!E283+'ACT 4'!E283+'ACT 5'!E283+'ACT 6'!E283+'ACT 9'!E283+'ACT 10'!E283+'ACT 11'!E283+'ACT 12'!E283+Transversal!E283+'ACT 7'!E283+'ACT 8'!E283</f>
        <v>0</v>
      </c>
      <c r="F283" s="24">
        <f t="shared" si="13"/>
        <v>0</v>
      </c>
      <c r="G283" s="142"/>
      <c r="H283" s="136"/>
    </row>
    <row r="284" spans="1:8" x14ac:dyDescent="0.3">
      <c r="A284" s="14" t="s">
        <v>536</v>
      </c>
      <c r="B284" s="15" t="s">
        <v>537</v>
      </c>
      <c r="C284" s="16" t="s">
        <v>335</v>
      </c>
      <c r="D284" s="122">
        <v>120209666</v>
      </c>
      <c r="E284" s="134">
        <f>'ACT 1'!E284+'ACT 2'!E284+'ACT 3'!E284+'ACT 4'!E284+'ACT 5'!E284+'ACT 6'!E284+'ACT 9'!E284+'ACT 10'!E284+'ACT 11'!E284+'ACT 12'!E284+Transversal!E284+'ACT 7'!E284+'ACT 8'!E284</f>
        <v>0</v>
      </c>
      <c r="F284" s="24">
        <f t="shared" si="13"/>
        <v>0</v>
      </c>
      <c r="G284" s="142"/>
      <c r="H284" s="136"/>
    </row>
    <row r="285" spans="1:8" x14ac:dyDescent="0.3">
      <c r="A285" s="14" t="s">
        <v>538</v>
      </c>
      <c r="B285" s="15" t="s">
        <v>539</v>
      </c>
      <c r="C285" s="16" t="s">
        <v>335</v>
      </c>
      <c r="D285" s="122">
        <v>396211200</v>
      </c>
      <c r="E285" s="134">
        <f>'ACT 1'!E285+'ACT 2'!E285+'ACT 3'!E285+'ACT 4'!E285+'ACT 5'!E285+'ACT 6'!E285+'ACT 9'!E285+'ACT 10'!E285+'ACT 11'!E285+'ACT 12'!E285+Transversal!E285+'ACT 7'!E285+'ACT 8'!E285</f>
        <v>0</v>
      </c>
      <c r="F285" s="24">
        <f t="shared" si="13"/>
        <v>0</v>
      </c>
      <c r="G285" s="142"/>
      <c r="H285" s="136"/>
    </row>
    <row r="286" spans="1:8" x14ac:dyDescent="0.3">
      <c r="A286" s="14" t="s">
        <v>540</v>
      </c>
      <c r="B286" s="15" t="s">
        <v>541</v>
      </c>
      <c r="C286" s="16" t="s">
        <v>335</v>
      </c>
      <c r="D286" s="122">
        <v>449864800</v>
      </c>
      <c r="E286" s="134">
        <f>'ACT 1'!E286+'ACT 2'!E286+'ACT 3'!E286+'ACT 4'!E286+'ACT 5'!E286+'ACT 6'!E286+'ACT 9'!E286+'ACT 10'!E286+'ACT 11'!E286+'ACT 12'!E286+Transversal!E286+'ACT 7'!E286+'ACT 8'!E286</f>
        <v>0</v>
      </c>
      <c r="F286" s="24">
        <f t="shared" si="13"/>
        <v>0</v>
      </c>
      <c r="G286" s="142"/>
      <c r="H286" s="136"/>
    </row>
    <row r="287" spans="1:8" x14ac:dyDescent="0.3">
      <c r="A287" s="14" t="s">
        <v>542</v>
      </c>
      <c r="B287" s="15" t="s">
        <v>543</v>
      </c>
      <c r="C287" s="16" t="s">
        <v>335</v>
      </c>
      <c r="D287" s="122">
        <v>490105000</v>
      </c>
      <c r="E287" s="134">
        <f>'ACT 1'!E287+'ACT 2'!E287+'ACT 3'!E287+'ACT 4'!E287+'ACT 5'!E287+'ACT 6'!E287+'ACT 9'!E287+'ACT 10'!E287+'ACT 11'!E287+'ACT 12'!E287+Transversal!E287+'ACT 7'!E287+'ACT 8'!E287</f>
        <v>0</v>
      </c>
      <c r="F287" s="24">
        <f t="shared" si="13"/>
        <v>0</v>
      </c>
      <c r="G287" s="142"/>
      <c r="H287" s="136"/>
    </row>
    <row r="288" spans="1:8" x14ac:dyDescent="0.3">
      <c r="A288" s="14" t="s">
        <v>544</v>
      </c>
      <c r="B288" s="15" t="s">
        <v>545</v>
      </c>
      <c r="C288" s="16" t="s">
        <v>335</v>
      </c>
      <c r="D288" s="122">
        <v>80480400</v>
      </c>
      <c r="E288" s="134">
        <f>'ACT 1'!E288+'ACT 2'!E288+'ACT 3'!E288+'ACT 4'!E288+'ACT 5'!E288+'ACT 6'!E288+'ACT 9'!E288+'ACT 10'!E288+'ACT 11'!E288+'ACT 12'!E288+Transversal!E288+'ACT 7'!E288+'ACT 8'!E288</f>
        <v>0</v>
      </c>
      <c r="F288" s="24">
        <f t="shared" si="13"/>
        <v>0</v>
      </c>
      <c r="G288" s="142"/>
      <c r="H288" s="136"/>
    </row>
    <row r="289" spans="1:8" x14ac:dyDescent="0.3">
      <c r="A289" s="14" t="s">
        <v>546</v>
      </c>
      <c r="B289" s="15" t="s">
        <v>547</v>
      </c>
      <c r="C289" s="16" t="s">
        <v>335</v>
      </c>
      <c r="D289" s="122">
        <v>115561600</v>
      </c>
      <c r="E289" s="134">
        <f>'ACT 1'!E289+'ACT 2'!E289+'ACT 3'!E289+'ACT 4'!E289+'ACT 5'!E289+'ACT 6'!E289+'ACT 9'!E289+'ACT 10'!E289+'ACT 11'!E289+'ACT 12'!E289+Transversal!E289+'ACT 7'!E289+'ACT 8'!E289</f>
        <v>0</v>
      </c>
      <c r="F289" s="24">
        <f t="shared" si="13"/>
        <v>0</v>
      </c>
      <c r="G289" s="142"/>
      <c r="H289" s="136"/>
    </row>
    <row r="290" spans="1:8" x14ac:dyDescent="0.3">
      <c r="A290" s="14" t="s">
        <v>548</v>
      </c>
      <c r="B290" s="15" t="s">
        <v>549</v>
      </c>
      <c r="C290" s="16" t="s">
        <v>335</v>
      </c>
      <c r="D290" s="122">
        <v>165088000</v>
      </c>
      <c r="E290" s="134">
        <f>'ACT 1'!E290+'ACT 2'!E290+'ACT 3'!E290+'ACT 4'!E290+'ACT 5'!E290+'ACT 6'!E290+'ACT 9'!E290+'ACT 10'!E290+'ACT 11'!E290+'ACT 12'!E290+Transversal!E290+'ACT 7'!E290+'ACT 8'!E290</f>
        <v>0</v>
      </c>
      <c r="F290" s="24">
        <f t="shared" si="13"/>
        <v>0</v>
      </c>
      <c r="G290" s="142"/>
      <c r="H290" s="136"/>
    </row>
    <row r="291" spans="1:8" x14ac:dyDescent="0.3">
      <c r="A291" s="14" t="s">
        <v>550</v>
      </c>
      <c r="B291" s="15" t="s">
        <v>551</v>
      </c>
      <c r="C291" s="16" t="s">
        <v>335</v>
      </c>
      <c r="D291" s="122">
        <v>225942883</v>
      </c>
      <c r="E291" s="134">
        <f>'ACT 1'!E291+'ACT 2'!E291+'ACT 3'!E291+'ACT 4'!E291+'ACT 5'!E291+'ACT 6'!E291+'ACT 9'!E291+'ACT 10'!E291+'ACT 11'!E291+'ACT 12'!E291+Transversal!E291+'ACT 7'!E291+'ACT 8'!E291</f>
        <v>0</v>
      </c>
      <c r="F291" s="24">
        <f t="shared" si="13"/>
        <v>0</v>
      </c>
      <c r="G291" s="142"/>
      <c r="H291" s="136"/>
    </row>
    <row r="292" spans="1:8" x14ac:dyDescent="0.3">
      <c r="A292" s="14" t="s">
        <v>552</v>
      </c>
      <c r="B292" s="15" t="s">
        <v>553</v>
      </c>
      <c r="C292" s="16" t="s">
        <v>335</v>
      </c>
      <c r="D292" s="122">
        <v>257935598</v>
      </c>
      <c r="E292" s="134">
        <f>'ACT 1'!E292+'ACT 2'!E292+'ACT 3'!E292+'ACT 4'!E292+'ACT 5'!E292+'ACT 6'!E292+'ACT 9'!E292+'ACT 10'!E292+'ACT 11'!E292+'ACT 12'!E292+Transversal!E292+'ACT 7'!E292+'ACT 8'!E292</f>
        <v>0</v>
      </c>
      <c r="F292" s="24">
        <f t="shared" si="13"/>
        <v>0</v>
      </c>
      <c r="G292" s="142"/>
      <c r="H292" s="136"/>
    </row>
    <row r="293" spans="1:8" x14ac:dyDescent="0.3">
      <c r="A293" s="14" t="s">
        <v>554</v>
      </c>
      <c r="B293" s="15" t="s">
        <v>555</v>
      </c>
      <c r="C293" s="16" t="s">
        <v>335</v>
      </c>
      <c r="D293" s="122">
        <v>763532000</v>
      </c>
      <c r="E293" s="134">
        <f>'ACT 1'!E293+'ACT 2'!E293+'ACT 3'!E293+'ACT 4'!E293+'ACT 5'!E293+'ACT 6'!E293+'ACT 9'!E293+'ACT 10'!E293+'ACT 11'!E293+'ACT 12'!E293+Transversal!E293+'ACT 7'!E293+'ACT 8'!E293</f>
        <v>0</v>
      </c>
      <c r="F293" s="24">
        <f t="shared" si="13"/>
        <v>0</v>
      </c>
      <c r="G293" s="142"/>
      <c r="H293" s="136"/>
    </row>
    <row r="294" spans="1:8" x14ac:dyDescent="0.3">
      <c r="A294" s="14" t="s">
        <v>556</v>
      </c>
      <c r="B294" s="15" t="s">
        <v>557</v>
      </c>
      <c r="C294" s="16" t="s">
        <v>335</v>
      </c>
      <c r="D294" s="122">
        <v>1021482000</v>
      </c>
      <c r="E294" s="134">
        <f>'ACT 1'!E294+'ACT 2'!E294+'ACT 3'!E294+'ACT 4'!E294+'ACT 5'!E294+'ACT 6'!E294+'ACT 9'!E294+'ACT 10'!E294+'ACT 11'!E294+'ACT 12'!E294+Transversal!E294+'ACT 7'!E294+'ACT 8'!E294</f>
        <v>0</v>
      </c>
      <c r="F294" s="24">
        <f t="shared" si="13"/>
        <v>0</v>
      </c>
      <c r="G294" s="142"/>
      <c r="H294" s="136"/>
    </row>
    <row r="295" spans="1:8" x14ac:dyDescent="0.3">
      <c r="A295" s="14" t="s">
        <v>558</v>
      </c>
      <c r="B295" s="15" t="s">
        <v>559</v>
      </c>
      <c r="C295" s="16" t="s">
        <v>335</v>
      </c>
      <c r="D295" s="122">
        <v>1196888000</v>
      </c>
      <c r="E295" s="134">
        <f>'ACT 1'!E295+'ACT 2'!E295+'ACT 3'!E295+'ACT 4'!E295+'ACT 5'!E295+'ACT 6'!E295+'ACT 9'!E295+'ACT 10'!E295+'ACT 11'!E295+'ACT 12'!E295+Transversal!E295+'ACT 7'!E295+'ACT 8'!E295</f>
        <v>0</v>
      </c>
      <c r="F295" s="24">
        <f t="shared" si="13"/>
        <v>0</v>
      </c>
      <c r="G295" s="142"/>
      <c r="H295" s="136"/>
    </row>
    <row r="296" spans="1:8" x14ac:dyDescent="0.3">
      <c r="A296" s="7" t="s">
        <v>24</v>
      </c>
      <c r="B296" s="7" t="s">
        <v>25</v>
      </c>
      <c r="C296" s="19"/>
      <c r="D296" s="124"/>
      <c r="E296" s="19"/>
      <c r="F296" s="20">
        <f>SUM(F297:F308)</f>
        <v>0</v>
      </c>
      <c r="G296" s="142"/>
      <c r="H296" s="136"/>
    </row>
    <row r="297" spans="1:8" x14ac:dyDescent="0.3">
      <c r="A297" s="14" t="s">
        <v>560</v>
      </c>
      <c r="B297" s="15" t="str">
        <f>VLOOKUP($A297,'[2]1. COE '!$A$22:$D$812,2,FALSE)</f>
        <v>Plataforma articulada (Manlift) hasta 15 mts  (10 H)</v>
      </c>
      <c r="C297" s="16" t="str">
        <f>VLOOKUP($A297,'[2]1. COE '!$A$22:$D$812,3,FALSE)</f>
        <v>DÍA</v>
      </c>
      <c r="D297" s="122">
        <v>758952</v>
      </c>
      <c r="E297" s="133">
        <f>'ACT 1'!E297+'ACT 2'!E297+'ACT 3'!E297+'ACT 4'!E297+'ACT 5'!E297+'ACT 6'!E297+'ACT 9'!E297+'ACT 10'!E297+'ACT 11'!E297+'ACT 12'!E297+Transversal!E297+'ACT 7'!E297+'ACT 8'!E297</f>
        <v>0</v>
      </c>
      <c r="F297" s="23">
        <f>+ROUND(D297*E297,0)</f>
        <v>0</v>
      </c>
      <c r="G297" s="142"/>
      <c r="H297" s="136"/>
    </row>
    <row r="298" spans="1:8" x14ac:dyDescent="0.3">
      <c r="A298" s="14" t="s">
        <v>561</v>
      </c>
      <c r="B298" s="15" t="str">
        <f>VLOOKUP($A298,'[2]1. COE '!$A$22:$D$812,2,FALSE)</f>
        <v>Plataforma articulada (Manlift) altura mayor a 15 y menor o igual a 20 mts (10 H)</v>
      </c>
      <c r="C298" s="16" t="str">
        <f>VLOOKUP($A298,'[2]1. COE '!$A$22:$D$812,3,FALSE)</f>
        <v>DÍA</v>
      </c>
      <c r="D298" s="122">
        <v>862378</v>
      </c>
      <c r="E298" s="134">
        <f>'ACT 1'!E298+'ACT 2'!E298+'ACT 3'!E298+'ACT 4'!E298+'ACT 5'!E298+'ACT 6'!E298+'ACT 9'!E298+'ACT 10'!E298+'ACT 11'!E298+'ACT 12'!E298+Transversal!E298+'ACT 7'!E298+'ACT 8'!E298</f>
        <v>0</v>
      </c>
      <c r="F298" s="24">
        <f>+ROUND(D298*E298,0)</f>
        <v>0</v>
      </c>
      <c r="G298" s="142"/>
      <c r="H298" s="136"/>
    </row>
    <row r="299" spans="1:8" x14ac:dyDescent="0.3">
      <c r="A299" s="14" t="s">
        <v>562</v>
      </c>
      <c r="B299" s="15" t="str">
        <f>VLOOKUP($A299,'[2]1. COE '!$A$22:$D$812,2,FALSE)</f>
        <v>Plataforma articulada (Manlift) altura mayor a 20 y menor o igual a 25 mts (10 H)</v>
      </c>
      <c r="C299" s="16" t="str">
        <f>VLOOKUP($A299,'[2]1. COE '!$A$22:$D$812,3,FALSE)</f>
        <v>DÍA</v>
      </c>
      <c r="D299" s="122">
        <v>930994</v>
      </c>
      <c r="E299" s="134">
        <f>'ACT 1'!E299+'ACT 2'!E299+'ACT 3'!E299+'ACT 4'!E299+'ACT 5'!E299+'ACT 6'!E299+'ACT 9'!E299+'ACT 10'!E299+'ACT 11'!E299+'ACT 12'!E299+Transversal!E299+'ACT 7'!E299+'ACT 8'!E299</f>
        <v>0</v>
      </c>
      <c r="F299" s="24">
        <f t="shared" ref="F299:F308" si="14">+ROUND(D299*E299,0)</f>
        <v>0</v>
      </c>
      <c r="G299" s="142"/>
      <c r="H299" s="136"/>
    </row>
    <row r="300" spans="1:8" x14ac:dyDescent="0.3">
      <c r="A300" s="14" t="s">
        <v>563</v>
      </c>
      <c r="B300" s="15" t="str">
        <f>VLOOKUP($A300,'[2]1. COE '!$A$22:$D$812,2,FALSE)</f>
        <v>Plataforma articulada (Manlift) altura mayor a 25 y menor o igual a 60 mts (10 H)</v>
      </c>
      <c r="C300" s="16" t="str">
        <f>VLOOKUP($A300,'[2]1. COE '!$A$22:$D$812,3,FALSE)</f>
        <v>DÍA</v>
      </c>
      <c r="D300" s="122">
        <v>1493197</v>
      </c>
      <c r="E300" s="134">
        <f>'ACT 1'!E300+'ACT 2'!E300+'ACT 3'!E300+'ACT 4'!E300+'ACT 5'!E300+'ACT 6'!E300+'ACT 9'!E300+'ACT 10'!E300+'ACT 11'!E300+'ACT 12'!E300+Transversal!E300+'ACT 7'!E300+'ACT 8'!E300</f>
        <v>0</v>
      </c>
      <c r="F300" s="24">
        <f t="shared" si="14"/>
        <v>0</v>
      </c>
      <c r="G300" s="142"/>
      <c r="H300" s="136"/>
    </row>
    <row r="301" spans="1:8" x14ac:dyDescent="0.3">
      <c r="A301" s="14" t="s">
        <v>564</v>
      </c>
      <c r="B301" s="15" t="str">
        <f>VLOOKUP($A301,'[2]1. COE '!$A$22:$D$812,2,FALSE)</f>
        <v>Elevador de tijera (scissorlift) hasta 9 mts (10 H)</v>
      </c>
      <c r="C301" s="16" t="str">
        <f>VLOOKUP($A301,'[2]1. COE '!$A$22:$D$812,3,FALSE)</f>
        <v>DÍA</v>
      </c>
      <c r="D301" s="122">
        <v>655815</v>
      </c>
      <c r="E301" s="134">
        <f>'ACT 1'!E301+'ACT 2'!E301+'ACT 3'!E301+'ACT 4'!E301+'ACT 5'!E301+'ACT 6'!E301+'ACT 9'!E301+'ACT 10'!E301+'ACT 11'!E301+'ACT 12'!E301+Transversal!E301+'ACT 7'!E301+'ACT 8'!E301</f>
        <v>0</v>
      </c>
      <c r="F301" s="24">
        <f t="shared" si="14"/>
        <v>0</v>
      </c>
      <c r="G301" s="142"/>
      <c r="H301" s="136"/>
    </row>
    <row r="302" spans="1:8" x14ac:dyDescent="0.3">
      <c r="A302" s="14" t="s">
        <v>565</v>
      </c>
      <c r="B302" s="15" t="str">
        <f>VLOOKUP($A302,'[2]1. COE '!$A$22:$D$812,2,FALSE)</f>
        <v>Camión canasta (10 H)</v>
      </c>
      <c r="C302" s="16" t="str">
        <f>VLOOKUP($A302,'[2]1. COE '!$A$22:$D$812,3,FALSE)</f>
        <v>DÍA</v>
      </c>
      <c r="D302" s="122">
        <v>1289095</v>
      </c>
      <c r="E302" s="134">
        <f>'ACT 1'!E302+'ACT 2'!E302+'ACT 3'!E302+'ACT 4'!E302+'ACT 5'!E302+'ACT 6'!E302+'ACT 9'!E302+'ACT 10'!E302+'ACT 11'!E302+'ACT 12'!E302+Transversal!E302+'ACT 7'!E302+'ACT 8'!E302</f>
        <v>0</v>
      </c>
      <c r="F302" s="24">
        <f t="shared" si="14"/>
        <v>0</v>
      </c>
      <c r="G302" s="142"/>
      <c r="H302" s="136"/>
    </row>
    <row r="303" spans="1:8" x14ac:dyDescent="0.3">
      <c r="A303" s="14" t="s">
        <v>566</v>
      </c>
      <c r="B303" s="15" t="str">
        <f>VLOOKUP($A303,'[2]1. COE '!$A$22:$D$812,2,FALSE)</f>
        <v>Plataforma articulada (Manlift) hasta 15 mts  (24 H)</v>
      </c>
      <c r="C303" s="16" t="str">
        <f>VLOOKUP($A303,'[2]1. COE '!$A$22:$D$812,3,FALSE)</f>
        <v>DÍA</v>
      </c>
      <c r="D303" s="122">
        <v>1168127</v>
      </c>
      <c r="E303" s="134">
        <f>'ACT 1'!E303+'ACT 2'!E303+'ACT 3'!E303+'ACT 4'!E303+'ACT 5'!E303+'ACT 6'!E303+'ACT 9'!E303+'ACT 10'!E303+'ACT 11'!E303+'ACT 12'!E303+Transversal!E303+'ACT 7'!E303+'ACT 8'!E303</f>
        <v>0</v>
      </c>
      <c r="F303" s="24">
        <f t="shared" si="14"/>
        <v>0</v>
      </c>
      <c r="G303" s="142"/>
      <c r="H303" s="136"/>
    </row>
    <row r="304" spans="1:8" x14ac:dyDescent="0.3">
      <c r="A304" s="14" t="s">
        <v>567</v>
      </c>
      <c r="B304" s="15" t="str">
        <f>VLOOKUP($A304,'[2]1. COE '!$A$22:$D$812,2,FALSE)</f>
        <v>Plataforma articulada (Manlift) altura mayor a 15 y menor o igual a 20 mts (24 H)</v>
      </c>
      <c r="C304" s="16" t="str">
        <f>VLOOKUP($A304,'[2]1. COE '!$A$22:$D$812,3,FALSE)</f>
        <v>DÍA</v>
      </c>
      <c r="D304" s="122">
        <v>1402964</v>
      </c>
      <c r="E304" s="134">
        <f>'ACT 1'!E304+'ACT 2'!E304+'ACT 3'!E304+'ACT 4'!E304+'ACT 5'!E304+'ACT 6'!E304+'ACT 9'!E304+'ACT 10'!E304+'ACT 11'!E304+'ACT 12'!E304+Transversal!E304+'ACT 7'!E304+'ACT 8'!E304</f>
        <v>0</v>
      </c>
      <c r="F304" s="24">
        <f t="shared" si="14"/>
        <v>0</v>
      </c>
      <c r="G304" s="142"/>
      <c r="H304" s="136"/>
    </row>
    <row r="305" spans="1:8" x14ac:dyDescent="0.3">
      <c r="A305" s="14" t="s">
        <v>568</v>
      </c>
      <c r="B305" s="15" t="str">
        <f>VLOOKUP($A305,'[2]1. COE '!$A$22:$D$812,2,FALSE)</f>
        <v>Plataforma articulada (Manlift) altura mayor a 20 y menor o igual a 25 mts (24 H)</v>
      </c>
      <c r="C305" s="16" t="str">
        <f>VLOOKUP($A305,'[2]1. COE '!$A$22:$D$812,3,FALSE)</f>
        <v>DÍA</v>
      </c>
      <c r="D305" s="122">
        <v>1486277</v>
      </c>
      <c r="E305" s="134">
        <f>'ACT 1'!E305+'ACT 2'!E305+'ACT 3'!E305+'ACT 4'!E305+'ACT 5'!E305+'ACT 6'!E305+'ACT 9'!E305+'ACT 10'!E305+'ACT 11'!E305+'ACT 12'!E305+Transversal!E305+'ACT 7'!E305+'ACT 8'!E305</f>
        <v>0</v>
      </c>
      <c r="F305" s="24">
        <f t="shared" si="14"/>
        <v>0</v>
      </c>
      <c r="G305" s="142"/>
      <c r="H305" s="136"/>
    </row>
    <row r="306" spans="1:8" x14ac:dyDescent="0.3">
      <c r="A306" s="14" t="s">
        <v>569</v>
      </c>
      <c r="B306" s="15" t="str">
        <f>VLOOKUP($A306,'[2]1. COE '!$A$22:$D$812,2,FALSE)</f>
        <v>Plataforma articulada (Manlift) altura mayor a 25 y menor o igual a 60 mts (24 H)</v>
      </c>
      <c r="C306" s="16" t="str">
        <f>VLOOKUP($A306,'[2]1. COE '!$A$22:$D$812,3,FALSE)</f>
        <v>DÍA</v>
      </c>
      <c r="D306" s="122">
        <v>2464784</v>
      </c>
      <c r="E306" s="134">
        <f>'ACT 1'!E306+'ACT 2'!E306+'ACT 3'!E306+'ACT 4'!E306+'ACT 5'!E306+'ACT 6'!E306+'ACT 9'!E306+'ACT 10'!E306+'ACT 11'!E306+'ACT 12'!E306+Transversal!E306+'ACT 7'!E306+'ACT 8'!E306</f>
        <v>0</v>
      </c>
      <c r="F306" s="24">
        <f t="shared" si="14"/>
        <v>0</v>
      </c>
      <c r="G306" s="142"/>
      <c r="H306" s="136"/>
    </row>
    <row r="307" spans="1:8" x14ac:dyDescent="0.3">
      <c r="A307" s="14" t="s">
        <v>570</v>
      </c>
      <c r="B307" s="15" t="str">
        <f>VLOOKUP($A307,'[2]1. COE '!$A$22:$D$812,2,FALSE)</f>
        <v>Elevador de tijera (scissorlift) hasta 10 mts (24 H)</v>
      </c>
      <c r="C307" s="16" t="str">
        <f>VLOOKUP($A307,'[2]1. COE '!$A$22:$D$812,3,FALSE)</f>
        <v>DÍA</v>
      </c>
      <c r="D307" s="122">
        <v>1116537</v>
      </c>
      <c r="E307" s="134">
        <f>'ACT 1'!E307+'ACT 2'!E307+'ACT 3'!E307+'ACT 4'!E307+'ACT 5'!E307+'ACT 6'!E307+'ACT 9'!E307+'ACT 10'!E307+'ACT 11'!E307+'ACT 12'!E307+Transversal!E307+'ACT 7'!E307+'ACT 8'!E307</f>
        <v>0</v>
      </c>
      <c r="F307" s="24">
        <f t="shared" si="14"/>
        <v>0</v>
      </c>
      <c r="G307" s="142"/>
      <c r="H307" s="136"/>
    </row>
    <row r="308" spans="1:8" x14ac:dyDescent="0.3">
      <c r="A308" s="14" t="s">
        <v>571</v>
      </c>
      <c r="B308" s="15" t="str">
        <f>VLOOKUP($A308,'[2]1. COE '!$A$22:$D$812,2,FALSE)</f>
        <v>Camión canasta (24 H)</v>
      </c>
      <c r="C308" s="16" t="str">
        <f>VLOOKUP($A308,'[2]1. COE '!$A$22:$D$812,3,FALSE)</f>
        <v>DÍA</v>
      </c>
      <c r="D308" s="122">
        <v>2381367</v>
      </c>
      <c r="E308" s="134">
        <f>'ACT 1'!E308+'ACT 2'!E308+'ACT 3'!E308+'ACT 4'!E308+'ACT 5'!E308+'ACT 6'!E308+'ACT 9'!E308+'ACT 10'!E308+'ACT 11'!E308+'ACT 12'!E308+Transversal!E308+'ACT 7'!E308+'ACT 8'!E308</f>
        <v>0</v>
      </c>
      <c r="F308" s="24">
        <f t="shared" si="14"/>
        <v>0</v>
      </c>
      <c r="G308" s="142"/>
      <c r="H308" s="136"/>
    </row>
    <row r="309" spans="1:8" x14ac:dyDescent="0.3">
      <c r="A309" s="7" t="s">
        <v>26</v>
      </c>
      <c r="B309" s="7" t="s">
        <v>27</v>
      </c>
      <c r="C309" s="19"/>
      <c r="D309" s="124"/>
      <c r="E309" s="19"/>
      <c r="F309" s="20">
        <f>SUM(F310:F326)</f>
        <v>0</v>
      </c>
      <c r="G309" s="142"/>
      <c r="H309" s="136"/>
    </row>
    <row r="310" spans="1:8" x14ac:dyDescent="0.3">
      <c r="A310" s="14" t="s">
        <v>572</v>
      </c>
      <c r="B310" s="15" t="str">
        <f>VLOOKUP($A310,'[2]1. COE '!$A$22:$D$812,2,FALSE)</f>
        <v>Volqueta de  6 m3 (10 H)</v>
      </c>
      <c r="C310" s="16" t="str">
        <f>VLOOKUP($A310,'[2]1. COE '!$A$22:$D$812,3,FALSE)</f>
        <v>DÍA</v>
      </c>
      <c r="D310" s="122">
        <v>1019100</v>
      </c>
      <c r="E310" s="133">
        <f>'ACT 1'!E310+'ACT 2'!E310+'ACT 3'!E310+'ACT 4'!E310+'ACT 5'!E310+'ACT 6'!E310+'ACT 9'!E310+'ACT 10'!E310+'ACT 11'!E310+'ACT 12'!E310+Transversal!E310+'ACT 7'!E310+'ACT 8'!E310</f>
        <v>0</v>
      </c>
      <c r="F310" s="23">
        <f>+ROUND(D310*E310,0)</f>
        <v>0</v>
      </c>
      <c r="G310" s="142"/>
      <c r="H310" s="136"/>
    </row>
    <row r="311" spans="1:8" x14ac:dyDescent="0.3">
      <c r="A311" s="14" t="s">
        <v>573</v>
      </c>
      <c r="B311" s="15" t="str">
        <f>VLOOKUP($A311,'[2]1. COE '!$A$22:$D$812,2,FALSE)</f>
        <v>Minicargador (10 H)</v>
      </c>
      <c r="C311" s="16" t="str">
        <f>VLOOKUP($A311,'[2]1. COE '!$A$22:$D$812,3,FALSE)</f>
        <v>DÍA</v>
      </c>
      <c r="D311" s="122">
        <v>989547</v>
      </c>
      <c r="E311" s="134">
        <f>'ACT 1'!E311+'ACT 2'!E311+'ACT 3'!E311+'ACT 4'!E311+'ACT 5'!E311+'ACT 6'!E311+'ACT 9'!E311+'ACT 10'!E311+'ACT 11'!E311+'ACT 12'!E311+Transversal!E311+'ACT 7'!E311+'ACT 8'!E311</f>
        <v>0</v>
      </c>
      <c r="F311" s="24">
        <f>+ROUND(D311*E311,0)</f>
        <v>0</v>
      </c>
      <c r="G311" s="142"/>
      <c r="H311" s="136"/>
    </row>
    <row r="312" spans="1:8" x14ac:dyDescent="0.3">
      <c r="A312" s="14" t="s">
        <v>574</v>
      </c>
      <c r="B312" s="15" t="str">
        <f>VLOOKUP($A312,'[2]1. COE '!$A$22:$D$812,2,FALSE)</f>
        <v>Camión de Vacío 12m3 (10 H)</v>
      </c>
      <c r="C312" s="16" t="str">
        <f>VLOOKUP($A312,'[2]1. COE '!$A$22:$D$812,3,FALSE)</f>
        <v>DÍA</v>
      </c>
      <c r="D312" s="122">
        <v>2185108</v>
      </c>
      <c r="E312" s="134">
        <f>'ACT 1'!E312+'ACT 2'!E312+'ACT 3'!E312+'ACT 4'!E312+'ACT 5'!E312+'ACT 6'!E312+'ACT 9'!E312+'ACT 10'!E312+'ACT 11'!E312+'ACT 12'!E312+Transversal!E312+'ACT 7'!E312+'ACT 8'!E312</f>
        <v>0</v>
      </c>
      <c r="F312" s="24">
        <f t="shared" ref="F312:F326" si="15">+ROUND(D312*E312,0)</f>
        <v>0</v>
      </c>
      <c r="G312" s="142"/>
      <c r="H312" s="136"/>
    </row>
    <row r="313" spans="1:8" x14ac:dyDescent="0.3">
      <c r="A313" s="14" t="s">
        <v>575</v>
      </c>
      <c r="B313" s="15" t="str">
        <f>VLOOKUP($A313,'[2]1. COE '!$A$22:$D$812,2,FALSE)</f>
        <v>Camión de Alto Vacío 12m3 (10 H)</v>
      </c>
      <c r="C313" s="16" t="str">
        <f>VLOOKUP($A313,'[2]1. COE '!$A$22:$D$812,3,FALSE)</f>
        <v>DÍA</v>
      </c>
      <c r="D313" s="122">
        <v>2443058</v>
      </c>
      <c r="E313" s="134">
        <f>'ACT 1'!E313+'ACT 2'!E313+'ACT 3'!E313+'ACT 4'!E313+'ACT 5'!E313+'ACT 6'!E313+'ACT 9'!E313+'ACT 10'!E313+'ACT 11'!E313+'ACT 12'!E313+Transversal!E313+'ACT 7'!E313+'ACT 8'!E313</f>
        <v>0</v>
      </c>
      <c r="F313" s="24">
        <f t="shared" si="15"/>
        <v>0</v>
      </c>
      <c r="G313" s="142"/>
      <c r="H313" s="136"/>
    </row>
    <row r="314" spans="1:8" x14ac:dyDescent="0.3">
      <c r="A314" s="14" t="s">
        <v>576</v>
      </c>
      <c r="B314" s="15" t="str">
        <f>VLOOKUP($A314,'[2]1. COE '!$A$22:$D$812,2,FALSE)</f>
        <v>Camión de succión y presión tipo Vactor o similar (10 H)</v>
      </c>
      <c r="C314" s="16" t="str">
        <f>VLOOKUP($A314,'[2]1. COE '!$A$22:$D$812,3,FALSE)</f>
        <v>DÍA</v>
      </c>
      <c r="D314" s="122">
        <v>2085668</v>
      </c>
      <c r="E314" s="134">
        <f>'ACT 1'!E314+'ACT 2'!E314+'ACT 3'!E314+'ACT 4'!E314+'ACT 5'!E314+'ACT 6'!E314+'ACT 9'!E314+'ACT 10'!E314+'ACT 11'!E314+'ACT 12'!E314+Transversal!E314+'ACT 7'!E314+'ACT 8'!E314</f>
        <v>0</v>
      </c>
      <c r="F314" s="24">
        <f t="shared" si="15"/>
        <v>0</v>
      </c>
      <c r="G314" s="142"/>
      <c r="H314" s="136"/>
    </row>
    <row r="315" spans="1:8" x14ac:dyDescent="0.3">
      <c r="A315" s="14" t="s">
        <v>577</v>
      </c>
      <c r="B315" s="15" t="str">
        <f>VLOOKUP($A315,'[2]1. COE '!$A$22:$D$812,2,FALSE)</f>
        <v>Carrotanque 3000 a 3600 gal (10 H)</v>
      </c>
      <c r="C315" s="16" t="str">
        <f>VLOOKUP($A315,'[2]1. COE '!$A$22:$D$812,3,FALSE)</f>
        <v>DÍA</v>
      </c>
      <c r="D315" s="122">
        <v>1125411</v>
      </c>
      <c r="E315" s="134">
        <f>'ACT 1'!E315+'ACT 2'!E315+'ACT 3'!E315+'ACT 4'!E315+'ACT 5'!E315+'ACT 6'!E315+'ACT 9'!E315+'ACT 10'!E315+'ACT 11'!E315+'ACT 12'!E315+Transversal!E315+'ACT 7'!E315+'ACT 8'!E315</f>
        <v>0</v>
      </c>
      <c r="F315" s="24">
        <f t="shared" si="15"/>
        <v>0</v>
      </c>
      <c r="G315" s="142"/>
      <c r="H315" s="136"/>
    </row>
    <row r="316" spans="1:8" x14ac:dyDescent="0.3">
      <c r="A316" s="14" t="s">
        <v>578</v>
      </c>
      <c r="B316" s="15" t="str">
        <f>VLOOKUP($A316,'[2]1. COE '!$A$22:$D$812,2,FALSE)</f>
        <v>Volqueta de  6 m3 (24 H)</v>
      </c>
      <c r="C316" s="16" t="str">
        <f>VLOOKUP($A316,'[2]1. COE '!$A$22:$D$812,3,FALSE)</f>
        <v>DÍA</v>
      </c>
      <c r="D316" s="122">
        <v>1996037</v>
      </c>
      <c r="E316" s="134">
        <f>'ACT 1'!E316+'ACT 2'!E316+'ACT 3'!E316+'ACT 4'!E316+'ACT 5'!E316+'ACT 6'!E316+'ACT 9'!E316+'ACT 10'!E316+'ACT 11'!E316+'ACT 12'!E316+Transversal!E316+'ACT 7'!E316+'ACT 8'!E316</f>
        <v>0</v>
      </c>
      <c r="F316" s="24">
        <f t="shared" si="15"/>
        <v>0</v>
      </c>
      <c r="G316" s="142"/>
      <c r="H316" s="136"/>
    </row>
    <row r="317" spans="1:8" x14ac:dyDescent="0.3">
      <c r="A317" s="14" t="s">
        <v>579</v>
      </c>
      <c r="B317" s="15" t="str">
        <f>VLOOKUP($A317,'[2]1. COE '!$A$22:$D$812,2,FALSE)</f>
        <v>Minicargador (24 H)</v>
      </c>
      <c r="C317" s="16" t="str">
        <f>VLOOKUP($A317,'[2]1. COE '!$A$22:$D$812,3,FALSE)</f>
        <v>DÍA</v>
      </c>
      <c r="D317" s="122">
        <v>1954283</v>
      </c>
      <c r="E317" s="134">
        <f>'ACT 1'!E317+'ACT 2'!E317+'ACT 3'!E317+'ACT 4'!E317+'ACT 5'!E317+'ACT 6'!E317+'ACT 9'!E317+'ACT 10'!E317+'ACT 11'!E317+'ACT 12'!E317+Transversal!E317+'ACT 7'!E317+'ACT 8'!E317</f>
        <v>0</v>
      </c>
      <c r="F317" s="24">
        <f t="shared" si="15"/>
        <v>0</v>
      </c>
      <c r="G317" s="142"/>
      <c r="H317" s="136"/>
    </row>
    <row r="318" spans="1:8" x14ac:dyDescent="0.3">
      <c r="A318" s="14" t="s">
        <v>580</v>
      </c>
      <c r="B318" s="15" t="str">
        <f>VLOOKUP($A318,'[2]1. COE '!$A$22:$D$812,2,FALSE)</f>
        <v>Camión de Vacío 12 m3 (24 H)</v>
      </c>
      <c r="C318" s="16" t="str">
        <f>VLOOKUP($A318,'[2]1. COE '!$A$22:$D$812,3,FALSE)</f>
        <v>DÍA</v>
      </c>
      <c r="D318" s="122">
        <v>1991463</v>
      </c>
      <c r="E318" s="134">
        <f>'ACT 1'!E318+'ACT 2'!E318+'ACT 3'!E318+'ACT 4'!E318+'ACT 5'!E318+'ACT 6'!E318+'ACT 9'!E318+'ACT 10'!E318+'ACT 11'!E318+'ACT 12'!E318+Transversal!E318+'ACT 7'!E318+'ACT 8'!E318</f>
        <v>0</v>
      </c>
      <c r="F318" s="24">
        <f t="shared" si="15"/>
        <v>0</v>
      </c>
      <c r="G318" s="142"/>
      <c r="H318" s="136"/>
    </row>
    <row r="319" spans="1:8" x14ac:dyDescent="0.3">
      <c r="A319" s="14" t="s">
        <v>581</v>
      </c>
      <c r="B319" s="15" t="str">
        <f>VLOOKUP($A319,'[2]1. COE '!$A$22:$D$812,2,FALSE)</f>
        <v>Camión de Alto Vacío 12m3 (24 H)</v>
      </c>
      <c r="C319" s="16" t="str">
        <f>VLOOKUP($A319,'[2]1. COE '!$A$22:$D$812,3,FALSE)</f>
        <v>DÍA</v>
      </c>
      <c r="D319" s="122">
        <v>4749097</v>
      </c>
      <c r="E319" s="134">
        <f>'ACT 1'!E319+'ACT 2'!E319+'ACT 3'!E319+'ACT 4'!E319+'ACT 5'!E319+'ACT 6'!E319+'ACT 9'!E319+'ACT 10'!E319+'ACT 11'!E319+'ACT 12'!E319+Transversal!E319+'ACT 7'!E319+'ACT 8'!E319</f>
        <v>0</v>
      </c>
      <c r="F319" s="24">
        <f t="shared" si="15"/>
        <v>0</v>
      </c>
      <c r="G319" s="142"/>
      <c r="H319" s="136"/>
    </row>
    <row r="320" spans="1:8" x14ac:dyDescent="0.3">
      <c r="A320" s="14" t="s">
        <v>582</v>
      </c>
      <c r="B320" s="15" t="str">
        <f>VLOOKUP($A320,'[2]1. COE '!$A$22:$D$812,2,FALSE)</f>
        <v>Camión de succión y presión tipo Vactor o similar (24 H)</v>
      </c>
      <c r="C320" s="16" t="str">
        <f>VLOOKUP($A320,'[2]1. COE '!$A$22:$D$812,3,FALSE)</f>
        <v>DÍA</v>
      </c>
      <c r="D320" s="122">
        <v>3564195</v>
      </c>
      <c r="E320" s="134">
        <f>'ACT 1'!E320+'ACT 2'!E320+'ACT 3'!E320+'ACT 4'!E320+'ACT 5'!E320+'ACT 6'!E320+'ACT 9'!E320+'ACT 10'!E320+'ACT 11'!E320+'ACT 12'!E320+Transversal!E320+'ACT 7'!E320+'ACT 8'!E320</f>
        <v>0</v>
      </c>
      <c r="F320" s="24">
        <f t="shared" si="15"/>
        <v>0</v>
      </c>
      <c r="G320" s="142"/>
      <c r="H320" s="136"/>
    </row>
    <row r="321" spans="1:8" x14ac:dyDescent="0.3">
      <c r="A321" s="14" t="s">
        <v>583</v>
      </c>
      <c r="B321" s="15" t="str">
        <f>VLOOKUP($A321,'[2]1. COE '!$A$22:$D$812,2,FALSE)</f>
        <v>Carrotanque 3000 a 3600 gal (24 H)</v>
      </c>
      <c r="C321" s="16" t="str">
        <f>VLOOKUP($A321,'[2]1. COE '!$A$22:$D$812,3,FALSE)</f>
        <v>DÍA</v>
      </c>
      <c r="D321" s="122">
        <v>1982342</v>
      </c>
      <c r="E321" s="134">
        <f>'ACT 1'!E321+'ACT 2'!E321+'ACT 3'!E321+'ACT 4'!E321+'ACT 5'!E321+'ACT 6'!E321+'ACT 9'!E321+'ACT 10'!E321+'ACT 11'!E321+'ACT 12'!E321+Transversal!E321+'ACT 7'!E321+'ACT 8'!E321</f>
        <v>0</v>
      </c>
      <c r="F321" s="24">
        <f t="shared" si="15"/>
        <v>0</v>
      </c>
      <c r="G321" s="142"/>
      <c r="H321" s="136"/>
    </row>
    <row r="322" spans="1:8" x14ac:dyDescent="0.3">
      <c r="A322" s="14" t="s">
        <v>584</v>
      </c>
      <c r="B322" s="15" t="str">
        <f>VLOOKUP($A322,'[2]1. COE '!$A$22:$D$812,2,FALSE)</f>
        <v>Bomba diesel autocebante 300 GPM a 1.000 GPM (24 H)</v>
      </c>
      <c r="C322" s="16" t="str">
        <f>VLOOKUP($A322,'[2]1. COE '!$A$22:$D$812,3,FALSE)</f>
        <v>DÍA</v>
      </c>
      <c r="D322" s="122">
        <v>345378</v>
      </c>
      <c r="E322" s="134">
        <f>'ACT 1'!E322+'ACT 2'!E322+'ACT 3'!E322+'ACT 4'!E322+'ACT 5'!E322+'ACT 6'!E322+'ACT 9'!E322+'ACT 10'!E322+'ACT 11'!E322+'ACT 12'!E322+Transversal!E322+'ACT 7'!E322+'ACT 8'!E322</f>
        <v>0</v>
      </c>
      <c r="F322" s="24">
        <f t="shared" si="15"/>
        <v>0</v>
      </c>
      <c r="G322" s="142"/>
      <c r="H322" s="136"/>
    </row>
    <row r="323" spans="1:8" x14ac:dyDescent="0.3">
      <c r="A323" s="14" t="s">
        <v>585</v>
      </c>
      <c r="B323" s="15" t="str">
        <f>VLOOKUP($A323,'[2]1. COE '!$A$22:$D$812,2,FALSE)</f>
        <v>Bomba neumática para inyección de químicos (para procesos de descontaminación)</v>
      </c>
      <c r="C323" s="16" t="str">
        <f>VLOOKUP($A323,'[2]1. COE '!$A$22:$D$812,3,FALSE)</f>
        <v>DÍA</v>
      </c>
      <c r="D323" s="122">
        <v>514938</v>
      </c>
      <c r="E323" s="134">
        <f>'ACT 1'!E323+'ACT 2'!E323+'ACT 3'!E323+'ACT 4'!E323+'ACT 5'!E323+'ACT 6'!E323+'ACT 9'!E323+'ACT 10'!E323+'ACT 11'!E323+'ACT 12'!E323+Transversal!E323+'ACT 7'!E323+'ACT 8'!E323</f>
        <v>0</v>
      </c>
      <c r="F323" s="24">
        <f t="shared" si="15"/>
        <v>0</v>
      </c>
      <c r="G323" s="142"/>
      <c r="H323" s="136"/>
    </row>
    <row r="324" spans="1:8" x14ac:dyDescent="0.3">
      <c r="A324" s="14" t="s">
        <v>586</v>
      </c>
      <c r="B324" s="15" t="str">
        <f>VLOOKUP($A324,'[2]1. COE '!$A$22:$D$812,2,FALSE)</f>
        <v>Bomba diesel para circulación de fluidos (para procesos de descontaminación)</v>
      </c>
      <c r="C324" s="16" t="str">
        <f>VLOOKUP($A324,'[2]1. COE '!$A$22:$D$812,3,FALSE)</f>
        <v>DÍA</v>
      </c>
      <c r="D324" s="122">
        <v>2063600</v>
      </c>
      <c r="E324" s="134">
        <f>'ACT 1'!E324+'ACT 2'!E324+'ACT 3'!E324+'ACT 4'!E324+'ACT 5'!E324+'ACT 6'!E324+'ACT 9'!E324+'ACT 10'!E324+'ACT 11'!E324+'ACT 12'!E324+Transversal!E324+'ACT 7'!E324+'ACT 8'!E324</f>
        <v>0</v>
      </c>
      <c r="F324" s="24">
        <f t="shared" si="15"/>
        <v>0</v>
      </c>
      <c r="G324" s="142"/>
      <c r="H324" s="136"/>
    </row>
    <row r="325" spans="1:8" x14ac:dyDescent="0.3">
      <c r="A325" s="14" t="s">
        <v>587</v>
      </c>
      <c r="B325" s="15" t="str">
        <f>VLOOKUP($A325,'[2]1. COE '!$A$22:$D$812,2,FALSE)</f>
        <v>Frack tank</v>
      </c>
      <c r="C325" s="16" t="str">
        <f>VLOOKUP($A325,'[2]1. COE '!$A$22:$D$812,3,FALSE)</f>
        <v>DÍA</v>
      </c>
      <c r="D325" s="122">
        <v>339857</v>
      </c>
      <c r="E325" s="134">
        <f>'ACT 1'!E325+'ACT 2'!E325+'ACT 3'!E325+'ACT 4'!E325+'ACT 5'!E325+'ACT 6'!E325+'ACT 9'!E325+'ACT 10'!E325+'ACT 11'!E325+'ACT 12'!E325+Transversal!E325+'ACT 7'!E325+'ACT 8'!E325</f>
        <v>0</v>
      </c>
      <c r="F325" s="24">
        <f t="shared" si="15"/>
        <v>0</v>
      </c>
      <c r="G325" s="142"/>
      <c r="H325" s="136"/>
    </row>
    <row r="326" spans="1:8" x14ac:dyDescent="0.3">
      <c r="A326" s="14" t="s">
        <v>588</v>
      </c>
      <c r="B326" s="15" t="str">
        <f>VLOOKUP($A326,'[2]1. COE '!$A$22:$D$812,2,FALSE)</f>
        <v>Catch tank</v>
      </c>
      <c r="C326" s="16" t="str">
        <f>VLOOKUP($A326,'[2]1. COE '!$A$22:$D$812,3,FALSE)</f>
        <v>DÍA</v>
      </c>
      <c r="D326" s="122">
        <v>284158</v>
      </c>
      <c r="E326" s="134">
        <f>'ACT 1'!E326+'ACT 2'!E326+'ACT 3'!E326+'ACT 4'!E326+'ACT 5'!E326+'ACT 6'!E326+'ACT 9'!E326+'ACT 10'!E326+'ACT 11'!E326+'ACT 12'!E326+Transversal!E326+'ACT 7'!E326+'ACT 8'!E326</f>
        <v>0</v>
      </c>
      <c r="F326" s="24">
        <f t="shared" si="15"/>
        <v>0</v>
      </c>
      <c r="G326" s="142"/>
      <c r="H326" s="136"/>
    </row>
    <row r="327" spans="1:8" x14ac:dyDescent="0.3">
      <c r="A327" s="7" t="s">
        <v>28</v>
      </c>
      <c r="B327" s="7" t="s">
        <v>29</v>
      </c>
      <c r="C327" s="19"/>
      <c r="D327" s="124"/>
      <c r="E327" s="19"/>
      <c r="F327" s="26">
        <f>SUM(F328:F338)</f>
        <v>0</v>
      </c>
      <c r="G327" s="142"/>
      <c r="H327" s="136"/>
    </row>
    <row r="328" spans="1:8" x14ac:dyDescent="0.3">
      <c r="A328" s="15" t="s">
        <v>589</v>
      </c>
      <c r="B328" s="15" t="str">
        <f>VLOOKUP($A328,'[2]1. COE '!$A$22:$D$812,2,FALSE)</f>
        <v>Hidrolavadora de capacidad 5.000 &lt; PSI &lt; 15.000 psi con operador (10 H)</v>
      </c>
      <c r="C328" s="16" t="str">
        <f>VLOOKUP($A328,'[2]1. COE '!$A$22:$D$812,3,FALSE)</f>
        <v>DÍA</v>
      </c>
      <c r="D328" s="122">
        <v>2396441</v>
      </c>
      <c r="E328" s="133">
        <f>'ACT 1'!E328+'ACT 2'!E328+'ACT 3'!E328+'ACT 4'!E328+'ACT 5'!E328+'ACT 6'!E328+'ACT 9'!E328+'ACT 10'!E328+'ACT 11'!E328+'ACT 12'!E328+Transversal!E328+'ACT 7'!E328+'ACT 8'!E328</f>
        <v>0</v>
      </c>
      <c r="F328" s="23">
        <f>+ROUND(D328*E328,0)</f>
        <v>0</v>
      </c>
      <c r="G328" s="142"/>
      <c r="H328" s="136"/>
    </row>
    <row r="329" spans="1:8" x14ac:dyDescent="0.3">
      <c r="A329" s="14" t="s">
        <v>590</v>
      </c>
      <c r="B329" s="15" t="str">
        <f>VLOOKUP($A329,'[2]1. COE '!$A$22:$D$812,2,FALSE)</f>
        <v>Hidrolavadora de capacidad 15.000 ≤ PSI ≤ 20.000 psi con operador (10 H)</v>
      </c>
      <c r="C329" s="16" t="str">
        <f>VLOOKUP($A329,'[2]1. COE '!$A$22:$D$812,3,FALSE)</f>
        <v>DÍA</v>
      </c>
      <c r="D329" s="122">
        <v>4238077</v>
      </c>
      <c r="E329" s="134">
        <f>'ACT 1'!E329+'ACT 2'!E329+'ACT 3'!E329+'ACT 4'!E329+'ACT 5'!E329+'ACT 6'!E329+'ACT 9'!E329+'ACT 10'!E329+'ACT 11'!E329+'ACT 12'!E329+Transversal!E329+'ACT 7'!E329+'ACT 8'!E329</f>
        <v>0</v>
      </c>
      <c r="F329" s="24">
        <f>+ROUND(D329*E329,0)</f>
        <v>0</v>
      </c>
      <c r="G329" s="142"/>
      <c r="H329" s="136"/>
    </row>
    <row r="330" spans="1:8" x14ac:dyDescent="0.3">
      <c r="A330" s="14" t="s">
        <v>591</v>
      </c>
      <c r="B330" s="15" t="str">
        <f>VLOOKUP($A330,'[2]1. COE '!$A$22:$D$812,2,FALSE)</f>
        <v>Hidrolavadora de capacidad 20.000 &lt; PSI ≤ 25.000 psi con operador (10 H)</v>
      </c>
      <c r="C330" s="16" t="str">
        <f>VLOOKUP($A330,'[2]1. COE '!$A$22:$D$812,3,FALSE)</f>
        <v>DÍA</v>
      </c>
      <c r="D330" s="122">
        <v>4401602</v>
      </c>
      <c r="E330" s="134">
        <f>'ACT 1'!E330+'ACT 2'!E330+'ACT 3'!E330+'ACT 4'!E330+'ACT 5'!E330+'ACT 6'!E330+'ACT 9'!E330+'ACT 10'!E330+'ACT 11'!E330+'ACT 12'!E330+Transversal!E330+'ACT 7'!E330+'ACT 8'!E330</f>
        <v>0</v>
      </c>
      <c r="F330" s="24">
        <f t="shared" ref="F330:F338" si="16">+ROUND(D330*E330,0)</f>
        <v>0</v>
      </c>
      <c r="G330" s="142"/>
      <c r="H330" s="136"/>
    </row>
    <row r="331" spans="1:8" x14ac:dyDescent="0.3">
      <c r="A331" s="14" t="s">
        <v>592</v>
      </c>
      <c r="B331" s="15" t="str">
        <f>VLOOKUP($A331,'[2]1. COE '!$A$22:$D$812,2,FALSE)</f>
        <v>Hidrolavadora de capacidad 25.000 &lt; PSI ≤ 30.000 psi con operador (10 H)</v>
      </c>
      <c r="C331" s="16" t="str">
        <f>VLOOKUP($A331,'[2]1. COE '!$A$22:$D$812,3,FALSE)</f>
        <v>DÍA</v>
      </c>
      <c r="D331" s="122">
        <v>5463265</v>
      </c>
      <c r="E331" s="134">
        <f>'ACT 1'!E331+'ACT 2'!E331+'ACT 3'!E331+'ACT 4'!E331+'ACT 5'!E331+'ACT 6'!E331+'ACT 9'!E331+'ACT 10'!E331+'ACT 11'!E331+'ACT 12'!E331+Transversal!E331+'ACT 7'!E331+'ACT 8'!E331</f>
        <v>0</v>
      </c>
      <c r="F331" s="24">
        <f t="shared" si="16"/>
        <v>0</v>
      </c>
      <c r="G331" s="142"/>
      <c r="H331" s="136"/>
    </row>
    <row r="332" spans="1:8" x14ac:dyDescent="0.3">
      <c r="A332" s="14" t="s">
        <v>593</v>
      </c>
      <c r="B332" s="15" t="str">
        <f>VLOOKUP($A332,'[2]1. COE '!$A$22:$D$812,2,FALSE)</f>
        <v>Hidrolavadora de capacidad &gt; 30.000 psi con operador (10 H)</v>
      </c>
      <c r="C332" s="16" t="str">
        <f>VLOOKUP($A332,'[2]1. COE '!$A$22:$D$812,3,FALSE)</f>
        <v>DÍA</v>
      </c>
      <c r="D332" s="122">
        <v>7037030</v>
      </c>
      <c r="E332" s="134">
        <f>'ACT 1'!E332+'ACT 2'!E332+'ACT 3'!E332+'ACT 4'!E332+'ACT 5'!E332+'ACT 6'!E332+'ACT 9'!E332+'ACT 10'!E332+'ACT 11'!E332+'ACT 12'!E332+Transversal!E332+'ACT 7'!E332+'ACT 8'!E332</f>
        <v>0</v>
      </c>
      <c r="F332" s="24">
        <f t="shared" si="16"/>
        <v>0</v>
      </c>
      <c r="G332" s="142"/>
      <c r="H332" s="136"/>
    </row>
    <row r="333" spans="1:8" x14ac:dyDescent="0.3">
      <c r="A333" s="14" t="s">
        <v>594</v>
      </c>
      <c r="B333" s="15" t="str">
        <f>VLOOKUP($A333,'[2]1. COE '!$A$22:$D$812,2,FALSE)</f>
        <v>Hidrolavadora de capacidad 5.000 &lt; PSI &lt; 15.000 psi con operador (24 H)</v>
      </c>
      <c r="C333" s="16" t="str">
        <f>VLOOKUP($A333,'[2]1. COE '!$A$22:$D$812,3,FALSE)</f>
        <v>DÍA</v>
      </c>
      <c r="D333" s="122">
        <v>3489322</v>
      </c>
      <c r="E333" s="134">
        <f>'ACT 1'!E333+'ACT 2'!E333+'ACT 3'!E333+'ACT 4'!E333+'ACT 5'!E333+'ACT 6'!E333+'ACT 9'!E333+'ACT 10'!E333+'ACT 11'!E333+'ACT 12'!E333+Transversal!E333+'ACT 7'!E333+'ACT 8'!E333</f>
        <v>0</v>
      </c>
      <c r="F333" s="24">
        <f t="shared" si="16"/>
        <v>0</v>
      </c>
      <c r="G333" s="142"/>
      <c r="H333" s="136"/>
    </row>
    <row r="334" spans="1:8" x14ac:dyDescent="0.3">
      <c r="A334" s="14" t="s">
        <v>595</v>
      </c>
      <c r="B334" s="15" t="str">
        <f>VLOOKUP($A334,'[2]1. COE '!$A$22:$D$812,2,FALSE)</f>
        <v>Hidrolavadora de capacidad 15.000 ≤ PSI ≤ 20.000 psi con operador (24 H)</v>
      </c>
      <c r="C334" s="16" t="str">
        <f>VLOOKUP($A334,'[2]1. COE '!$A$22:$D$812,3,FALSE)</f>
        <v>DÍA</v>
      </c>
      <c r="D334" s="122">
        <v>5636956</v>
      </c>
      <c r="E334" s="134">
        <f>'ACT 1'!E334+'ACT 2'!E334+'ACT 3'!E334+'ACT 4'!E334+'ACT 5'!E334+'ACT 6'!E334+'ACT 9'!E334+'ACT 10'!E334+'ACT 11'!E334+'ACT 12'!E334+Transversal!E334+'ACT 7'!E334+'ACT 8'!E334</f>
        <v>0</v>
      </c>
      <c r="F334" s="24">
        <f t="shared" si="16"/>
        <v>0</v>
      </c>
      <c r="G334" s="142"/>
      <c r="H334" s="136"/>
    </row>
    <row r="335" spans="1:8" x14ac:dyDescent="0.3">
      <c r="A335" s="14" t="s">
        <v>596</v>
      </c>
      <c r="B335" s="15" t="str">
        <f>VLOOKUP($A335,'[2]1. COE '!$A$22:$D$812,2,FALSE)</f>
        <v>Hidrolavadora de capacidad 20.000 &lt; PSI ≤ 25.000 psi con operador (24 H)</v>
      </c>
      <c r="C335" s="16" t="str">
        <f>VLOOKUP($A335,'[2]1. COE '!$A$22:$D$812,3,FALSE)</f>
        <v>DÍA</v>
      </c>
      <c r="D335" s="122">
        <v>6008272</v>
      </c>
      <c r="E335" s="134">
        <f>'ACT 1'!E335+'ACT 2'!E335+'ACT 3'!E335+'ACT 4'!E335+'ACT 5'!E335+'ACT 6'!E335+'ACT 9'!E335+'ACT 10'!E335+'ACT 11'!E335+'ACT 12'!E335+Transversal!E335+'ACT 7'!E335+'ACT 8'!E335</f>
        <v>0</v>
      </c>
      <c r="F335" s="24">
        <f t="shared" si="16"/>
        <v>0</v>
      </c>
      <c r="G335" s="142"/>
      <c r="H335" s="136"/>
    </row>
    <row r="336" spans="1:8" x14ac:dyDescent="0.3">
      <c r="A336" s="14" t="s">
        <v>597</v>
      </c>
      <c r="B336" s="15" t="str">
        <f>VLOOKUP($A336,'[2]1. COE '!$A$22:$D$812,2,FALSE)</f>
        <v>Hidrolavadora de capacidad 25.000 &lt; PSI ≤ 30.000 psi con operador (24 H)</v>
      </c>
      <c r="C336" s="16" t="str">
        <f>VLOOKUP($A336,'[2]1. COE '!$A$22:$D$812,3,FALSE)</f>
        <v>DÍA</v>
      </c>
      <c r="D336" s="122">
        <v>7221283</v>
      </c>
      <c r="E336" s="134">
        <f>'ACT 1'!E336+'ACT 2'!E336+'ACT 3'!E336+'ACT 4'!E336+'ACT 5'!E336+'ACT 6'!E336+'ACT 9'!E336+'ACT 10'!E336+'ACT 11'!E336+'ACT 12'!E336+Transversal!E336+'ACT 7'!E336+'ACT 8'!E336</f>
        <v>0</v>
      </c>
      <c r="F336" s="24">
        <f t="shared" si="16"/>
        <v>0</v>
      </c>
      <c r="G336" s="142"/>
      <c r="H336" s="136"/>
    </row>
    <row r="337" spans="1:8" x14ac:dyDescent="0.3">
      <c r="A337" s="14" t="s">
        <v>598</v>
      </c>
      <c r="B337" s="15" t="str">
        <f>VLOOKUP($A337,'[2]1. COE '!$A$22:$D$812,2,FALSE)</f>
        <v>Hidrolavadora de capacidad &gt; 30.000 psi con operador (24 H)</v>
      </c>
      <c r="C337" s="16" t="str">
        <f>VLOOKUP($A337,'[2]1. COE '!$A$22:$D$812,3,FALSE)</f>
        <v>DÍA</v>
      </c>
      <c r="D337" s="122">
        <v>8441715</v>
      </c>
      <c r="E337" s="134">
        <f>'ACT 1'!E337+'ACT 2'!E337+'ACT 3'!E337+'ACT 4'!E337+'ACT 5'!E337+'ACT 6'!E337+'ACT 9'!E337+'ACT 10'!E337+'ACT 11'!E337+'ACT 12'!E337+Transversal!E337+'ACT 7'!E337+'ACT 8'!E337</f>
        <v>0</v>
      </c>
      <c r="F337" s="24">
        <f t="shared" si="16"/>
        <v>0</v>
      </c>
      <c r="G337" s="142"/>
      <c r="H337" s="136"/>
    </row>
    <row r="338" spans="1:8"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134">
        <f>'ACT 1'!E338+'ACT 2'!E338+'ACT 3'!E338+'ACT 4'!E338+'ACT 5'!E338+'ACT 6'!E338+'ACT 9'!E338+'ACT 10'!E338+'ACT 11'!E338+'ACT 12'!E338+Transversal!E338+'ACT 7'!E338+'ACT 8'!E338</f>
        <v>0</v>
      </c>
      <c r="F338" s="24">
        <f t="shared" si="16"/>
        <v>0</v>
      </c>
      <c r="G338" s="142"/>
      <c r="H338" s="136"/>
    </row>
    <row r="339" spans="1:8" x14ac:dyDescent="0.3">
      <c r="A339" s="7" t="s">
        <v>30</v>
      </c>
      <c r="B339" s="7" t="s">
        <v>31</v>
      </c>
      <c r="C339" s="19"/>
      <c r="D339" s="124"/>
      <c r="E339" s="19"/>
      <c r="F339" s="20">
        <f>SUM(F340:F366)</f>
        <v>0</v>
      </c>
      <c r="G339" s="142"/>
      <c r="H339" s="136"/>
    </row>
    <row r="340" spans="1:8" x14ac:dyDescent="0.3">
      <c r="A340" s="15" t="s">
        <v>600</v>
      </c>
      <c r="B340" s="15" t="str">
        <f>VLOOKUP($A340,'[2]1. COE '!$A$22:$D$812,2,FALSE)</f>
        <v>Equipo de soldadura hasta 400 Amp (24 H).</v>
      </c>
      <c r="C340" s="16" t="str">
        <f>VLOOKUP($A340,'[2]1. COE '!$A$22:$D$812,3,FALSE)</f>
        <v>DÍA</v>
      </c>
      <c r="D340" s="122">
        <v>139293</v>
      </c>
      <c r="E340" s="133">
        <f>'ACT 1'!E340+'ACT 2'!E340+'ACT 3'!E340+'ACT 4'!E340+'ACT 5'!E340+'ACT 6'!E340+'ACT 9'!E340+'ACT 10'!E340+'ACT 11'!E340+'ACT 12'!E340+Transversal!E340+'ACT 7'!E340+'ACT 8'!E340</f>
        <v>0</v>
      </c>
      <c r="F340" s="23">
        <f>+ROUND(D340*E340,0)</f>
        <v>0</v>
      </c>
      <c r="G340" s="142"/>
      <c r="H340" s="136"/>
    </row>
    <row r="341" spans="1:8" x14ac:dyDescent="0.3">
      <c r="A341" s="14" t="s">
        <v>601</v>
      </c>
      <c r="B341" s="15" t="str">
        <f>VLOOKUP($A341,'[2]1. COE '!$A$22:$D$812,2,FALSE)</f>
        <v>Equipo de soldadura hasta 250 Amp (24 H)</v>
      </c>
      <c r="C341" s="16" t="str">
        <f>VLOOKUP($A341,'[2]1. COE '!$A$22:$D$812,3,FALSE)</f>
        <v>DÍA</v>
      </c>
      <c r="D341" s="122">
        <v>87703</v>
      </c>
      <c r="E341" s="134">
        <f>'ACT 1'!E341+'ACT 2'!E341+'ACT 3'!E341+'ACT 4'!E341+'ACT 5'!E341+'ACT 6'!E341+'ACT 9'!E341+'ACT 10'!E341+'ACT 11'!E341+'ACT 12'!E341+Transversal!E341+'ACT 7'!E341+'ACT 8'!E341</f>
        <v>0</v>
      </c>
      <c r="F341" s="24">
        <f>+ROUND(D341*E341,0)</f>
        <v>0</v>
      </c>
      <c r="G341" s="142"/>
      <c r="H341" s="136"/>
    </row>
    <row r="342" spans="1:8" x14ac:dyDescent="0.3">
      <c r="A342" s="14" t="s">
        <v>602</v>
      </c>
      <c r="B342" s="15" t="str">
        <f>VLOOKUP($A342,'[2]1. COE '!$A$22:$D$812,2,FALSE)</f>
        <v>Rack de 4 máquinas soldadura eléctrica ac tipo transformador &gt; 400 amp. (24 H)</v>
      </c>
      <c r="C342" s="16" t="str">
        <f>VLOOKUP($A342,'[2]1. COE '!$A$22:$D$812,3,FALSE)</f>
        <v>DÍA</v>
      </c>
      <c r="D342" s="122">
        <v>226996</v>
      </c>
      <c r="E342" s="134">
        <f>'ACT 1'!E342+'ACT 2'!E342+'ACT 3'!E342+'ACT 4'!E342+'ACT 5'!E342+'ACT 6'!E342+'ACT 9'!E342+'ACT 10'!E342+'ACT 11'!E342+'ACT 12'!E342+Transversal!E342+'ACT 7'!E342+'ACT 8'!E342</f>
        <v>0</v>
      </c>
      <c r="F342" s="24">
        <f t="shared" ref="F342:F366" si="17">+ROUND(D342*E342,0)</f>
        <v>0</v>
      </c>
      <c r="G342" s="142"/>
      <c r="H342" s="136"/>
    </row>
    <row r="343" spans="1:8" x14ac:dyDescent="0.3">
      <c r="A343" s="14" t="s">
        <v>603</v>
      </c>
      <c r="B343" s="15" t="str">
        <f>VLOOKUP($A343,'[2]1. COE '!$A$22:$D$812,2,FALSE)</f>
        <v>Módulo multiproceso x 8 maquinas eléctricas - soldadura general (24 H)</v>
      </c>
      <c r="C343" s="16" t="str">
        <f>VLOOKUP($A343,'[2]1. COE '!$A$22:$D$812,3,FALSE)</f>
        <v>DÍA</v>
      </c>
      <c r="D343" s="122">
        <v>288904</v>
      </c>
      <c r="E343" s="134">
        <f>'ACT 1'!E343+'ACT 2'!E343+'ACT 3'!E343+'ACT 4'!E343+'ACT 5'!E343+'ACT 6'!E343+'ACT 9'!E343+'ACT 10'!E343+'ACT 11'!E343+'ACT 12'!E343+Transversal!E343+'ACT 7'!E343+'ACT 8'!E343</f>
        <v>0</v>
      </c>
      <c r="F343" s="24">
        <f t="shared" si="17"/>
        <v>0</v>
      </c>
      <c r="G343" s="142"/>
      <c r="H343" s="136"/>
    </row>
    <row r="344" spans="1:8" x14ac:dyDescent="0.3">
      <c r="A344" s="14" t="s">
        <v>604</v>
      </c>
      <c r="B344" s="15" t="str">
        <f>VLOOKUP($A344,'[2]1. COE '!$A$22:$D$812,2,FALSE)</f>
        <v>Motosoldador hasta 400 Amp (24 H)</v>
      </c>
      <c r="C344" s="16" t="str">
        <f>VLOOKUP($A344,'[2]1. COE '!$A$22:$D$812,3,FALSE)</f>
        <v>DÍA</v>
      </c>
      <c r="D344" s="122">
        <v>171021</v>
      </c>
      <c r="E344" s="134">
        <f>'ACT 1'!E344+'ACT 2'!E344+'ACT 3'!E344+'ACT 4'!E344+'ACT 5'!E344+'ACT 6'!E344+'ACT 9'!E344+'ACT 10'!E344+'ACT 11'!E344+'ACT 12'!E344+Transversal!E344+'ACT 7'!E344+'ACT 8'!E344</f>
        <v>0</v>
      </c>
      <c r="F344" s="24">
        <f t="shared" si="17"/>
        <v>0</v>
      </c>
      <c r="G344" s="142"/>
      <c r="H344" s="136"/>
    </row>
    <row r="345" spans="1:8" x14ac:dyDescent="0.3">
      <c r="A345" s="14" t="s">
        <v>605</v>
      </c>
      <c r="B345" s="15" t="str">
        <f>VLOOKUP($A345,'[2]1. COE '!$A$22:$D$812,2,FALSE)</f>
        <v>Motosoldador hasta 250 Amp (24 H)</v>
      </c>
      <c r="C345" s="16" t="str">
        <f>VLOOKUP($A345,'[2]1. COE '!$A$22:$D$812,3,FALSE)</f>
        <v>DÍA</v>
      </c>
      <c r="D345" s="122">
        <v>193978</v>
      </c>
      <c r="E345" s="134">
        <f>'ACT 1'!E345+'ACT 2'!E345+'ACT 3'!E345+'ACT 4'!E345+'ACT 5'!E345+'ACT 6'!E345+'ACT 9'!E345+'ACT 10'!E345+'ACT 11'!E345+'ACT 12'!E345+Transversal!E345+'ACT 7'!E345+'ACT 8'!E345</f>
        <v>0</v>
      </c>
      <c r="F345" s="24">
        <f t="shared" si="17"/>
        <v>0</v>
      </c>
      <c r="G345" s="142"/>
      <c r="H345" s="136"/>
    </row>
    <row r="346" spans="1:8" x14ac:dyDescent="0.3">
      <c r="A346" s="14" t="s">
        <v>606</v>
      </c>
      <c r="B346" s="15" t="str">
        <f>VLOOKUP($A346,'[2]1. COE '!$A$22:$D$812,2,FALSE)</f>
        <v>Equipo soldadura autógena (24 H)</v>
      </c>
      <c r="C346" s="16" t="str">
        <f>VLOOKUP($A346,'[2]1. COE '!$A$22:$D$812,3,FALSE)</f>
        <v>DÍA</v>
      </c>
      <c r="D346" s="122">
        <v>134346</v>
      </c>
      <c r="E346" s="134">
        <f>'ACT 1'!E346+'ACT 2'!E346+'ACT 3'!E346+'ACT 4'!E346+'ACT 5'!E346+'ACT 6'!E346+'ACT 9'!E346+'ACT 10'!E346+'ACT 11'!E346+'ACT 12'!E346+Transversal!E346+'ACT 7'!E346+'ACT 8'!E346</f>
        <v>0</v>
      </c>
      <c r="F346" s="24">
        <f t="shared" si="17"/>
        <v>0</v>
      </c>
      <c r="G346" s="142"/>
      <c r="H346" s="136"/>
    </row>
    <row r="347" spans="1:8" x14ac:dyDescent="0.3">
      <c r="A347" s="14" t="s">
        <v>607</v>
      </c>
      <c r="B347" s="15" t="str">
        <f>VLOOKUP($A347,'[2]1. COE '!$A$22:$D$812,2,FALSE)</f>
        <v>Alimentador alambre proceso semiautomático (24 H)</v>
      </c>
      <c r="C347" s="16" t="str">
        <f>VLOOKUP($A347,'[2]1. COE '!$A$22:$D$812,3,FALSE)</f>
        <v>DÍA</v>
      </c>
      <c r="D347" s="122">
        <v>162612</v>
      </c>
      <c r="E347" s="134">
        <f>'ACT 1'!E347+'ACT 2'!E347+'ACT 3'!E347+'ACT 4'!E347+'ACT 5'!E347+'ACT 6'!E347+'ACT 9'!E347+'ACT 10'!E347+'ACT 11'!E347+'ACT 12'!E347+Transversal!E347+'ACT 7'!E347+'ACT 8'!E347</f>
        <v>0</v>
      </c>
      <c r="F347" s="24">
        <f t="shared" si="17"/>
        <v>0</v>
      </c>
      <c r="G347" s="142"/>
      <c r="H347" s="136"/>
    </row>
    <row r="348" spans="1:8" x14ac:dyDescent="0.3">
      <c r="A348" s="14" t="s">
        <v>608</v>
      </c>
      <c r="B348" s="15" t="str">
        <f>VLOOKUP($A348,'[2]1. COE '!$A$22:$D$812,2,FALSE)</f>
        <v>Equipo para proceso TIG (24 H)</v>
      </c>
      <c r="C348" s="16" t="str">
        <f>VLOOKUP($A348,'[2]1. COE '!$A$22:$D$812,3,FALSE)</f>
        <v>DÍA</v>
      </c>
      <c r="D348" s="122">
        <v>51590</v>
      </c>
      <c r="E348" s="134">
        <f>'ACT 1'!E348+'ACT 2'!E348+'ACT 3'!E348+'ACT 4'!E348+'ACT 5'!E348+'ACT 6'!E348+'ACT 9'!E348+'ACT 10'!E348+'ACT 11'!E348+'ACT 12'!E348+Transversal!E348+'ACT 7'!E348+'ACT 8'!E348</f>
        <v>0</v>
      </c>
      <c r="F348" s="24">
        <f t="shared" si="17"/>
        <v>0</v>
      </c>
      <c r="G348" s="142"/>
      <c r="H348" s="136"/>
    </row>
    <row r="349" spans="1:8" x14ac:dyDescent="0.3">
      <c r="A349" s="14" t="s">
        <v>609</v>
      </c>
      <c r="B349" s="15" t="str">
        <f>VLOOKUP($A349,'[2]1. COE '!$A$22:$D$812,2,FALSE)</f>
        <v>Equipo de corte plasma hasta 1.25 pulg (24 H)</v>
      </c>
      <c r="C349" s="16" t="str">
        <f>VLOOKUP($A349,'[2]1. COE '!$A$22:$D$812,3,FALSE)</f>
        <v>DÍA</v>
      </c>
      <c r="D349" s="122">
        <v>74290</v>
      </c>
      <c r="E349" s="134">
        <f>'ACT 1'!E349+'ACT 2'!E349+'ACT 3'!E349+'ACT 4'!E349+'ACT 5'!E349+'ACT 6'!E349+'ACT 9'!E349+'ACT 10'!E349+'ACT 11'!E349+'ACT 12'!E349+Transversal!E349+'ACT 7'!E349+'ACT 8'!E349</f>
        <v>0</v>
      </c>
      <c r="F349" s="24">
        <f t="shared" si="17"/>
        <v>0</v>
      </c>
      <c r="G349" s="142"/>
      <c r="H349" s="136"/>
    </row>
    <row r="350" spans="1:8" x14ac:dyDescent="0.3">
      <c r="A350" s="14" t="s">
        <v>610</v>
      </c>
      <c r="B350" s="15" t="str">
        <f>VLOOKUP($A350,'[2]1. COE '!$A$22:$D$812,2,FALSE)</f>
        <v>Corte con agua a alta presión</v>
      </c>
      <c r="C350" s="16" t="str">
        <f>VLOOKUP($A350,'[2]1. COE '!$A$22:$D$812,3,FALSE)</f>
        <v>HM</v>
      </c>
      <c r="D350" s="122">
        <v>515900</v>
      </c>
      <c r="E350" s="134">
        <f>'ACT 1'!E350+'ACT 2'!E350+'ACT 3'!E350+'ACT 4'!E350+'ACT 5'!E350+'ACT 6'!E350+'ACT 9'!E350+'ACT 10'!E350+'ACT 11'!E350+'ACT 12'!E350+Transversal!E350+'ACT 7'!E350+'ACT 8'!E350</f>
        <v>0</v>
      </c>
      <c r="F350" s="24">
        <f t="shared" si="17"/>
        <v>0</v>
      </c>
      <c r="G350" s="142"/>
      <c r="H350" s="136"/>
    </row>
    <row r="351" spans="1:8" x14ac:dyDescent="0.3">
      <c r="A351" s="14" t="s">
        <v>611</v>
      </c>
      <c r="B351" s="15" t="str">
        <f>VLOOKUP($A351,'[2]1. COE '!$A$22:$D$812,2,FALSE)</f>
        <v>Planta eléctrica capacidad menor o igual a 5 KVA (24 H)</v>
      </c>
      <c r="C351" s="16" t="str">
        <f>VLOOKUP($A351,'[2]1. COE '!$A$22:$D$812,3,FALSE)</f>
        <v>DÍA</v>
      </c>
      <c r="D351" s="122">
        <v>189232</v>
      </c>
      <c r="E351" s="134">
        <f>'ACT 1'!E351+'ACT 2'!E351+'ACT 3'!E351+'ACT 4'!E351+'ACT 5'!E351+'ACT 6'!E351+'ACT 9'!E351+'ACT 10'!E351+'ACT 11'!E351+'ACT 12'!E351+Transversal!E351+'ACT 7'!E351+'ACT 8'!E351</f>
        <v>0</v>
      </c>
      <c r="F351" s="24">
        <f t="shared" si="17"/>
        <v>0</v>
      </c>
      <c r="G351" s="142"/>
      <c r="H351" s="136"/>
    </row>
    <row r="352" spans="1:8" x14ac:dyDescent="0.3">
      <c r="A352" s="14" t="s">
        <v>612</v>
      </c>
      <c r="B352" s="15" t="str">
        <f>VLOOKUP($A352,'[2]1. COE '!$A$22:$D$812,2,FALSE)</f>
        <v>Planta eléctrica capacidad mayor a 5 KVA y menor o igual a 10 KVA (24 H)</v>
      </c>
      <c r="C352" s="16" t="str">
        <f>VLOOKUP($A352,'[2]1. COE '!$A$22:$D$812,3,FALSE)</f>
        <v>DÍA</v>
      </c>
      <c r="D352" s="122">
        <v>361130</v>
      </c>
      <c r="E352" s="134">
        <f>'ACT 1'!E352+'ACT 2'!E352+'ACT 3'!E352+'ACT 4'!E352+'ACT 5'!E352+'ACT 6'!E352+'ACT 9'!E352+'ACT 10'!E352+'ACT 11'!E352+'ACT 12'!E352+Transversal!E352+'ACT 7'!E352+'ACT 8'!E352</f>
        <v>0</v>
      </c>
      <c r="F352" s="24">
        <f t="shared" si="17"/>
        <v>0</v>
      </c>
      <c r="G352" s="142"/>
      <c r="H352" s="136"/>
    </row>
    <row r="353" spans="1:8" x14ac:dyDescent="0.3">
      <c r="A353" s="14" t="s">
        <v>613</v>
      </c>
      <c r="B353" s="15" t="str">
        <f>VLOOKUP($A353,'[2]1. COE '!$A$22:$D$812,2,FALSE)</f>
        <v>Planta eléctrica capacidad mayor a 20 KVA y menor o igual a 50 KVA (24 H)</v>
      </c>
      <c r="C353" s="16" t="str">
        <f>VLOOKUP($A353,'[2]1. COE '!$A$22:$D$812,3,FALSE)</f>
        <v>DÍA</v>
      </c>
      <c r="D353" s="122">
        <v>715382</v>
      </c>
      <c r="E353" s="134">
        <f>'ACT 1'!E353+'ACT 2'!E353+'ACT 3'!E353+'ACT 4'!E353+'ACT 5'!E353+'ACT 6'!E353+'ACT 9'!E353+'ACT 10'!E353+'ACT 11'!E353+'ACT 12'!E353+Transversal!E353+'ACT 7'!E353+'ACT 8'!E353</f>
        <v>0</v>
      </c>
      <c r="F353" s="24">
        <f t="shared" si="17"/>
        <v>0</v>
      </c>
      <c r="G353" s="142"/>
      <c r="H353" s="136"/>
    </row>
    <row r="354" spans="1:8" x14ac:dyDescent="0.3">
      <c r="A354" s="14" t="s">
        <v>614</v>
      </c>
      <c r="B354" s="15" t="str">
        <f>VLOOKUP($A354,'[2]1. COE '!$A$22:$D$812,2,FALSE)</f>
        <v>Planta eléctrica capacidad mayor a 50 KVA y menor o igual a 100 KVA (24 H)</v>
      </c>
      <c r="C354" s="16" t="str">
        <f>VLOOKUP($A354,'[2]1. COE '!$A$22:$D$812,3,FALSE)</f>
        <v>DÍA</v>
      </c>
      <c r="D354" s="122">
        <v>941002</v>
      </c>
      <c r="E354" s="134">
        <f>'ACT 1'!E354+'ACT 2'!E354+'ACT 3'!E354+'ACT 4'!E354+'ACT 5'!E354+'ACT 6'!E354+'ACT 9'!E354+'ACT 10'!E354+'ACT 11'!E354+'ACT 12'!E354+Transversal!E354+'ACT 7'!E354+'ACT 8'!E354</f>
        <v>0</v>
      </c>
      <c r="F354" s="24">
        <f t="shared" si="17"/>
        <v>0</v>
      </c>
      <c r="G354" s="142"/>
      <c r="H354" s="136"/>
    </row>
    <row r="355" spans="1:8" x14ac:dyDescent="0.3">
      <c r="A355" s="14" t="s">
        <v>615</v>
      </c>
      <c r="B355" s="15" t="str">
        <f>VLOOKUP($A355,'[2]1. COE '!$A$22:$D$812,2,FALSE)</f>
        <v>Planta eléctrica capacidad mayor a 100 KVA (24 H)</v>
      </c>
      <c r="C355" s="16" t="str">
        <f>VLOOKUP($A355,'[2]1. COE '!$A$22:$D$812,3,FALSE)</f>
        <v>DÍA</v>
      </c>
      <c r="D355" s="122">
        <v>1085454</v>
      </c>
      <c r="E355" s="134">
        <f>'ACT 1'!E355+'ACT 2'!E355+'ACT 3'!E355+'ACT 4'!E355+'ACT 5'!E355+'ACT 6'!E355+'ACT 9'!E355+'ACT 10'!E355+'ACT 11'!E355+'ACT 12'!E355+Transversal!E355+'ACT 7'!E355+'ACT 8'!E355</f>
        <v>0</v>
      </c>
      <c r="F355" s="24">
        <f t="shared" si="17"/>
        <v>0</v>
      </c>
      <c r="G355" s="142"/>
      <c r="H355" s="136"/>
    </row>
    <row r="356" spans="1:8" x14ac:dyDescent="0.3">
      <c r="A356" s="14" t="s">
        <v>616</v>
      </c>
      <c r="B356" s="15" t="str">
        <f>VLOOKUP($A356,'[2]1. COE '!$A$22:$D$812,2,FALSE)</f>
        <v>Torre de Iluminación móvil (planta estadio) (24 H)</v>
      </c>
      <c r="C356" s="16" t="str">
        <f>VLOOKUP($A356,'[2]1. COE '!$A$22:$D$812,3,FALSE)</f>
        <v>DÍA</v>
      </c>
      <c r="D356" s="122">
        <v>448833</v>
      </c>
      <c r="E356" s="134">
        <f>'ACT 1'!E356+'ACT 2'!E356+'ACT 3'!E356+'ACT 4'!E356+'ACT 5'!E356+'ACT 6'!E356+'ACT 9'!E356+'ACT 10'!E356+'ACT 11'!E356+'ACT 12'!E356+Transversal!E356+'ACT 7'!E356+'ACT 8'!E356</f>
        <v>0</v>
      </c>
      <c r="F356" s="24">
        <f t="shared" si="17"/>
        <v>0</v>
      </c>
      <c r="G356" s="142"/>
      <c r="H356" s="136"/>
    </row>
    <row r="357" spans="1:8" x14ac:dyDescent="0.3">
      <c r="A357" s="14" t="s">
        <v>617</v>
      </c>
      <c r="B357" s="15" t="str">
        <f>VLOOKUP($A357,'[2]1. COE '!$A$22:$D$812,2,FALSE)</f>
        <v>Compresor de capacidad menor o igual a 250 cfm (24 H)</v>
      </c>
      <c r="C357" s="16" t="str">
        <f>VLOOKUP($A357,'[2]1. COE '!$A$22:$D$812,3,FALSE)</f>
        <v>DÍA</v>
      </c>
      <c r="D357" s="122">
        <v>438515</v>
      </c>
      <c r="E357" s="134">
        <f>'ACT 1'!E357+'ACT 2'!E357+'ACT 3'!E357+'ACT 4'!E357+'ACT 5'!E357+'ACT 6'!E357+'ACT 9'!E357+'ACT 10'!E357+'ACT 11'!E357+'ACT 12'!E357+Transversal!E357+'ACT 7'!E357+'ACT 8'!E357</f>
        <v>0</v>
      </c>
      <c r="F357" s="24">
        <f t="shared" si="17"/>
        <v>0</v>
      </c>
      <c r="G357" s="142"/>
      <c r="H357" s="136"/>
    </row>
    <row r="358" spans="1:8" x14ac:dyDescent="0.3">
      <c r="A358" s="14" t="s">
        <v>618</v>
      </c>
      <c r="B358" s="15" t="str">
        <f>VLOOKUP($A358,'[2]1. COE '!$A$22:$D$812,2,FALSE)</f>
        <v>Compresor de capacidad mayor a 250 cfm y menor a 500 cfm (24 H)</v>
      </c>
      <c r="C358" s="16" t="str">
        <f>VLOOKUP($A358,'[2]1. COE '!$A$22:$D$812,3,FALSE)</f>
        <v>DÍA</v>
      </c>
      <c r="D358" s="122">
        <v>631462</v>
      </c>
      <c r="E358" s="134">
        <f>'ACT 1'!E358+'ACT 2'!E358+'ACT 3'!E358+'ACT 4'!E358+'ACT 5'!E358+'ACT 6'!E358+'ACT 9'!E358+'ACT 10'!E358+'ACT 11'!E358+'ACT 12'!E358+Transversal!E358+'ACT 7'!E358+'ACT 8'!E358</f>
        <v>0</v>
      </c>
      <c r="F358" s="24">
        <f t="shared" si="17"/>
        <v>0</v>
      </c>
      <c r="G358" s="142"/>
      <c r="H358" s="136"/>
    </row>
    <row r="359" spans="1:8" x14ac:dyDescent="0.3">
      <c r="A359" s="14" t="s">
        <v>619</v>
      </c>
      <c r="B359" s="15" t="str">
        <f>VLOOKUP($A359,'[2]1. COE '!$A$22:$D$812,2,FALSE)</f>
        <v>Compresor de capacidad mayor a 500 cfm y menor a 1000 cfm (24 H)</v>
      </c>
      <c r="C359" s="16" t="str">
        <f>VLOOKUP($A359,'[2]1. COE '!$A$22:$D$812,3,FALSE)</f>
        <v>DÍA</v>
      </c>
      <c r="D359" s="122">
        <v>1052436</v>
      </c>
      <c r="E359" s="134">
        <f>'ACT 1'!E359+'ACT 2'!E359+'ACT 3'!E359+'ACT 4'!E359+'ACT 5'!E359+'ACT 6'!E359+'ACT 9'!E359+'ACT 10'!E359+'ACT 11'!E359+'ACT 12'!E359+Transversal!E359+'ACT 7'!E359+'ACT 8'!E359</f>
        <v>0</v>
      </c>
      <c r="F359" s="24">
        <f t="shared" si="17"/>
        <v>0</v>
      </c>
      <c r="G359" s="142"/>
      <c r="H359" s="136"/>
    </row>
    <row r="360" spans="1:8" x14ac:dyDescent="0.3">
      <c r="A360" s="14" t="s">
        <v>620</v>
      </c>
      <c r="B360" s="15" t="str">
        <f>VLOOKUP($A360,'[2]1. COE '!$A$22:$D$812,2,FALSE)</f>
        <v>Compresor de capacidad mayor a 1000 cfm (24 H)</v>
      </c>
      <c r="C360" s="16" t="str">
        <f>VLOOKUP($A360,'[2]1. COE '!$A$22:$D$812,3,FALSE)</f>
        <v>DÍA</v>
      </c>
      <c r="D360" s="122">
        <v>1263955</v>
      </c>
      <c r="E360" s="134">
        <f>'ACT 1'!E360+'ACT 2'!E360+'ACT 3'!E360+'ACT 4'!E360+'ACT 5'!E360+'ACT 6'!E360+'ACT 9'!E360+'ACT 10'!E360+'ACT 11'!E360+'ACT 12'!E360+Transversal!E360+'ACT 7'!E360+'ACT 8'!E360</f>
        <v>0</v>
      </c>
      <c r="F360" s="24">
        <f t="shared" si="17"/>
        <v>0</v>
      </c>
      <c r="G360" s="142"/>
      <c r="H360" s="136"/>
    </row>
    <row r="361" spans="1:8" x14ac:dyDescent="0.3">
      <c r="A361" s="14" t="s">
        <v>621</v>
      </c>
      <c r="B361" s="15" t="str">
        <f>VLOOKUP($A361,'[2]1. COE '!$A$22:$D$812,2,FALSE)</f>
        <v>Mezcladora refractario 20 lbs capacidad (24 H)</v>
      </c>
      <c r="C361" s="16" t="str">
        <f>VLOOKUP($A361,'[2]1. COE '!$A$22:$D$812,3,FALSE)</f>
        <v>DÍA</v>
      </c>
      <c r="D361" s="122">
        <v>130832</v>
      </c>
      <c r="E361" s="134">
        <f>'ACT 1'!E361+'ACT 2'!E361+'ACT 3'!E361+'ACT 4'!E361+'ACT 5'!E361+'ACT 6'!E361+'ACT 9'!E361+'ACT 10'!E361+'ACT 11'!E361+'ACT 12'!E361+Transversal!E361+'ACT 7'!E361+'ACT 8'!E361</f>
        <v>0</v>
      </c>
      <c r="F361" s="24">
        <f t="shared" si="17"/>
        <v>0</v>
      </c>
      <c r="G361" s="142"/>
      <c r="H361" s="136"/>
    </row>
    <row r="362" spans="1:8" x14ac:dyDescent="0.3">
      <c r="A362" s="14" t="s">
        <v>622</v>
      </c>
      <c r="B362" s="15" t="str">
        <f>VLOOKUP($A362,'[2]1. COE '!$A$22:$D$812,2,FALSE)</f>
        <v>Mezcladora refractario 250 lbs capacidad (24 H)</v>
      </c>
      <c r="C362" s="16" t="str">
        <f>VLOOKUP($A362,'[2]1. COE '!$A$22:$D$812,3,FALSE)</f>
        <v>DÍA</v>
      </c>
      <c r="D362" s="122">
        <v>243092</v>
      </c>
      <c r="E362" s="134">
        <f>'ACT 1'!E362+'ACT 2'!E362+'ACT 3'!E362+'ACT 4'!E362+'ACT 5'!E362+'ACT 6'!E362+'ACT 9'!E362+'ACT 10'!E362+'ACT 11'!E362+'ACT 12'!E362+Transversal!E362+'ACT 7'!E362+'ACT 8'!E362</f>
        <v>0</v>
      </c>
      <c r="F362" s="24">
        <f t="shared" si="17"/>
        <v>0</v>
      </c>
      <c r="G362" s="142"/>
      <c r="H362" s="136"/>
    </row>
    <row r="363" spans="1:8" x14ac:dyDescent="0.3">
      <c r="A363" s="14" t="s">
        <v>623</v>
      </c>
      <c r="B363" s="15" t="str">
        <f>VLOOKUP($A363,'[2]1. COE '!$A$22:$D$812,2,FALSE)</f>
        <v>Extractor hidráulico de haces montado sobre camión (truck) (24 H)</v>
      </c>
      <c r="C363" s="16" t="str">
        <f>VLOOKUP($A363,'[2]1. COE '!$A$22:$D$812,3,FALSE)</f>
        <v>DÍA</v>
      </c>
      <c r="D363" s="122">
        <v>3301760</v>
      </c>
      <c r="E363" s="134">
        <f>'ACT 1'!E363+'ACT 2'!E363+'ACT 3'!E363+'ACT 4'!E363+'ACT 5'!E363+'ACT 6'!E363+'ACT 9'!E363+'ACT 10'!E363+'ACT 11'!E363+'ACT 12'!E363+Transversal!E363+'ACT 7'!E363+'ACT 8'!E363</f>
        <v>0</v>
      </c>
      <c r="F363" s="24">
        <f t="shared" si="17"/>
        <v>0</v>
      </c>
      <c r="G363" s="142"/>
      <c r="H363" s="136"/>
    </row>
    <row r="364" spans="1:8" x14ac:dyDescent="0.3">
      <c r="A364" s="14" t="s">
        <v>624</v>
      </c>
      <c r="B364" s="15" t="str">
        <f>VLOOKUP($A364,'[2]1. COE '!$A$22:$D$812,2,FALSE)</f>
        <v>Extractor hidráulico de haces aéreo hasta 26 pies (24 H)</v>
      </c>
      <c r="C364" s="16" t="str">
        <f>VLOOKUP($A364,'[2]1. COE '!$A$22:$D$812,3,FALSE)</f>
        <v>DÍA</v>
      </c>
      <c r="D364" s="122">
        <v>2548546</v>
      </c>
      <c r="E364" s="134">
        <f>'ACT 1'!E364+'ACT 2'!E364+'ACT 3'!E364+'ACT 4'!E364+'ACT 5'!E364+'ACT 6'!E364+'ACT 9'!E364+'ACT 10'!E364+'ACT 11'!E364+'ACT 12'!E364+Transversal!E364+'ACT 7'!E364+'ACT 8'!E364</f>
        <v>0</v>
      </c>
      <c r="F364" s="24">
        <f t="shared" si="17"/>
        <v>0</v>
      </c>
      <c r="G364" s="142"/>
      <c r="H364" s="136"/>
    </row>
    <row r="365" spans="1:8" x14ac:dyDescent="0.3">
      <c r="A365" s="14" t="s">
        <v>625</v>
      </c>
      <c r="B365" s="15" t="str">
        <f>VLOOKUP($A365,'[2]1. COE '!$A$22:$D$812,2,FALSE)</f>
        <v>Equipo de purga de condensado (secador)</v>
      </c>
      <c r="C365" s="16" t="str">
        <f>VLOOKUP($A365,'[2]1. COE '!$A$22:$D$812,3,FALSE)</f>
        <v>DÍA</v>
      </c>
      <c r="D365" s="122">
        <v>319858</v>
      </c>
      <c r="E365" s="134">
        <f>'ACT 1'!E365+'ACT 2'!E365+'ACT 3'!E365+'ACT 4'!E365+'ACT 5'!E365+'ACT 6'!E365+'ACT 9'!E365+'ACT 10'!E365+'ACT 11'!E365+'ACT 12'!E365+Transversal!E365+'ACT 7'!E365+'ACT 8'!E365</f>
        <v>0</v>
      </c>
      <c r="F365" s="24">
        <f t="shared" si="17"/>
        <v>0</v>
      </c>
      <c r="G365" s="142"/>
      <c r="H365" s="136"/>
    </row>
    <row r="366" spans="1:8" x14ac:dyDescent="0.3">
      <c r="A366" s="14" t="s">
        <v>626</v>
      </c>
      <c r="B366" s="15" t="str">
        <f>VLOOKUP($A366,'[2]1. COE '!$A$22:$D$812,2,FALSE)</f>
        <v>Extractor de tubos de hornos (Furnace Tube Extractor) (24 H)</v>
      </c>
      <c r="C366" s="16" t="str">
        <f>VLOOKUP($A366,'[2]1. COE '!$A$22:$D$812,3,FALSE)</f>
        <v>DÍA</v>
      </c>
      <c r="D366" s="122">
        <v>12946026</v>
      </c>
      <c r="E366" s="134">
        <f>'ACT 1'!E366+'ACT 2'!E366+'ACT 3'!E366+'ACT 4'!E366+'ACT 5'!E366+'ACT 6'!E366+'ACT 9'!E366+'ACT 10'!E366+'ACT 11'!E366+'ACT 12'!E366+Transversal!E366+'ACT 7'!E366+'ACT 8'!E366</f>
        <v>0</v>
      </c>
      <c r="F366" s="24">
        <f t="shared" si="17"/>
        <v>0</v>
      </c>
      <c r="G366" s="142"/>
      <c r="H366" s="136"/>
    </row>
    <row r="367" spans="1:8" x14ac:dyDescent="0.3">
      <c r="A367" s="7" t="s">
        <v>32</v>
      </c>
      <c r="B367" s="7" t="s">
        <v>33</v>
      </c>
      <c r="C367" s="19"/>
      <c r="D367" s="124"/>
      <c r="E367" s="19"/>
      <c r="F367" s="20">
        <f>SUM(F368:F374)</f>
        <v>0</v>
      </c>
      <c r="G367" s="142"/>
      <c r="H367" s="136"/>
    </row>
    <row r="368" spans="1:8" x14ac:dyDescent="0.3">
      <c r="A368" s="14" t="s">
        <v>627</v>
      </c>
      <c r="B368" s="15" t="str">
        <f>VLOOKUP($A368,'[2]1. COE '!$A$22:$D$812,2,FALSE)</f>
        <v>Corta tubo para diámetros mayores a 6” (24 H)</v>
      </c>
      <c r="C368" s="16" t="str">
        <f>VLOOKUP($A368,'[2]1. COE '!$A$22:$D$812,3,FALSE)</f>
        <v>DÍA</v>
      </c>
      <c r="D368" s="122">
        <v>33018</v>
      </c>
      <c r="E368" s="133">
        <f>'ACT 1'!E368+'ACT 2'!E368+'ACT 3'!E368+'ACT 4'!E368+'ACT 5'!E368+'ACT 6'!E368+'ACT 9'!E368+'ACT 10'!E368+'ACT 11'!E368+'ACT 12'!E368+Transversal!E368+'ACT 7'!E368+'ACT 8'!E368</f>
        <v>0</v>
      </c>
      <c r="F368" s="23">
        <f>+ROUND(D368*E368,0)</f>
        <v>0</v>
      </c>
      <c r="G368" s="142"/>
      <c r="H368" s="136"/>
    </row>
    <row r="369" spans="1:8" x14ac:dyDescent="0.3">
      <c r="A369" s="14" t="s">
        <v>628</v>
      </c>
      <c r="B369" s="15" t="str">
        <f>VLOOKUP($A369,'[2]1. COE '!$A$22:$D$812,2,FALSE)</f>
        <v>Equipo de alineamiento con cuerda de piano (24 H)</v>
      </c>
      <c r="C369" s="16" t="str">
        <f>VLOOKUP($A369,'[2]1. COE '!$A$22:$D$812,3,FALSE)</f>
        <v>DÍA</v>
      </c>
      <c r="D369" s="122">
        <v>157865</v>
      </c>
      <c r="E369" s="134">
        <f>'ACT 1'!E369+'ACT 2'!E369+'ACT 3'!E369+'ACT 4'!E369+'ACT 5'!E369+'ACT 6'!E369+'ACT 9'!E369+'ACT 10'!E369+'ACT 11'!E369+'ACT 12'!E369+Transversal!E369+'ACT 7'!E369+'ACT 8'!E369</f>
        <v>0</v>
      </c>
      <c r="F369" s="24">
        <f>+ROUND(D369*E369,0)</f>
        <v>0</v>
      </c>
      <c r="G369" s="142"/>
      <c r="H369" s="136"/>
    </row>
    <row r="370" spans="1:8" x14ac:dyDescent="0.3">
      <c r="A370" s="14" t="s">
        <v>629</v>
      </c>
      <c r="B370" s="15" t="str">
        <f>VLOOKUP($A370,'[2]1. COE '!$A$22:$D$812,2,FALSE)</f>
        <v>Kit de telemetría (24 H)</v>
      </c>
      <c r="C370" s="16" t="str">
        <f>VLOOKUP($A370,'[2]1. COE '!$A$22:$D$812,3,FALSE)</f>
        <v>DÍA</v>
      </c>
      <c r="D370" s="122">
        <v>103180</v>
      </c>
      <c r="E370" s="134">
        <f>'ACT 1'!E370+'ACT 2'!E370+'ACT 3'!E370+'ACT 4'!E370+'ACT 5'!E370+'ACT 6'!E370+'ACT 9'!E370+'ACT 10'!E370+'ACT 11'!E370+'ACT 12'!E370+Transversal!E370+'ACT 7'!E370+'ACT 8'!E370</f>
        <v>0</v>
      </c>
      <c r="F370" s="24">
        <f t="shared" ref="F370:F374" si="18">+ROUND(D370*E370,0)</f>
        <v>0</v>
      </c>
      <c r="G370" s="142"/>
      <c r="H370" s="136"/>
    </row>
    <row r="371" spans="1:8" x14ac:dyDescent="0.3">
      <c r="A371" s="14" t="s">
        <v>630</v>
      </c>
      <c r="B371" s="15" t="str">
        <f>VLOOKUP($A371,'[2]1. COE '!$A$22:$D$812,2,FALSE)</f>
        <v>Equipo airless (24 H)</v>
      </c>
      <c r="C371" s="16" t="str">
        <f>VLOOKUP($A371,'[2]1. COE '!$A$22:$D$812,3,FALSE)</f>
        <v>DÍA</v>
      </c>
      <c r="D371" s="122">
        <v>150127</v>
      </c>
      <c r="E371" s="134">
        <f>'ACT 1'!E371+'ACT 2'!E371+'ACT 3'!E371+'ACT 4'!E371+'ACT 5'!E371+'ACT 6'!E371+'ACT 9'!E371+'ACT 10'!E371+'ACT 11'!E371+'ACT 12'!E371+Transversal!E371+'ACT 7'!E371+'ACT 8'!E371</f>
        <v>0</v>
      </c>
      <c r="F371" s="24">
        <f t="shared" si="18"/>
        <v>0</v>
      </c>
      <c r="G371" s="142"/>
      <c r="H371" s="136"/>
    </row>
    <row r="372" spans="1:8" x14ac:dyDescent="0.3">
      <c r="A372" s="14" t="s">
        <v>631</v>
      </c>
      <c r="B372" s="15" t="str">
        <f>VLOOKUP($A372,'[2]1. COE '!$A$22:$D$812,2,FALSE)</f>
        <v>Equipo de Sponge jet o similar (24 H)</v>
      </c>
      <c r="C372" s="16" t="str">
        <f>VLOOKUP($A372,'[2]1. COE '!$A$22:$D$812,3,FALSE)</f>
        <v>DÍA</v>
      </c>
      <c r="D372" s="122">
        <v>361130</v>
      </c>
      <c r="E372" s="134">
        <f>'ACT 1'!E372+'ACT 2'!E372+'ACT 3'!E372+'ACT 4'!E372+'ACT 5'!E372+'ACT 6'!E372+'ACT 9'!E372+'ACT 10'!E372+'ACT 11'!E372+'ACT 12'!E372+Transversal!E372+'ACT 7'!E372+'ACT 8'!E372</f>
        <v>0</v>
      </c>
      <c r="F372" s="24">
        <f t="shared" si="18"/>
        <v>0</v>
      </c>
      <c r="G372" s="142"/>
      <c r="H372" s="136"/>
    </row>
    <row r="373" spans="1:8"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134">
        <f>'ACT 1'!E373+'ACT 2'!E373+'ACT 3'!E373+'ACT 4'!E373+'ACT 5'!E373+'ACT 6'!E373+'ACT 9'!E373+'ACT 10'!E373+'ACT 11'!E373+'ACT 12'!E373+Transversal!E373+'ACT 7'!E373+'ACT 8'!E373</f>
        <v>0</v>
      </c>
      <c r="F373" s="24">
        <f t="shared" si="18"/>
        <v>0</v>
      </c>
      <c r="G373" s="142"/>
      <c r="H373" s="136"/>
    </row>
    <row r="374" spans="1:8"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134">
        <f>'ACT 1'!E374+'ACT 2'!E374+'ACT 3'!E374+'ACT 4'!E374+'ACT 5'!E374+'ACT 6'!E374+'ACT 9'!E374+'ACT 10'!E374+'ACT 11'!E374+'ACT 12'!E374+Transversal!E374+'ACT 7'!E374+'ACT 8'!E374</f>
        <v>0</v>
      </c>
      <c r="F374" s="24">
        <f t="shared" si="18"/>
        <v>0</v>
      </c>
      <c r="G374" s="142"/>
      <c r="H374" s="136"/>
    </row>
    <row r="375" spans="1:8" x14ac:dyDescent="0.3">
      <c r="A375" s="7" t="s">
        <v>34</v>
      </c>
      <c r="B375" s="7" t="s">
        <v>35</v>
      </c>
      <c r="C375" s="19"/>
      <c r="D375" s="124"/>
      <c r="E375" s="19"/>
      <c r="F375" s="20">
        <f>SUM(F376:F389)</f>
        <v>0</v>
      </c>
      <c r="G375" s="142"/>
      <c r="H375" s="136"/>
    </row>
    <row r="376" spans="1:8" x14ac:dyDescent="0.3">
      <c r="A376" s="14" t="s">
        <v>634</v>
      </c>
      <c r="B376" s="15" t="s">
        <v>635</v>
      </c>
      <c r="C376" s="16" t="s">
        <v>143</v>
      </c>
      <c r="D376" s="122">
        <v>1066204</v>
      </c>
      <c r="E376" s="133">
        <f>'ACT 1'!E376+'ACT 2'!E376+'ACT 3'!E376+'ACT 4'!E376+'ACT 5'!E376+'ACT 6'!E376+'ACT 9'!E376+'ACT 10'!E376+'ACT 11'!E376+'ACT 12'!E376+Transversal!E376+'ACT 7'!E376+'ACT 8'!E376</f>
        <v>0</v>
      </c>
      <c r="F376" s="23">
        <f>+ROUND(D376*E376,0)</f>
        <v>0</v>
      </c>
      <c r="G376" s="142"/>
      <c r="H376" s="136"/>
    </row>
    <row r="377" spans="1:8" x14ac:dyDescent="0.3">
      <c r="A377" s="14" t="s">
        <v>636</v>
      </c>
      <c r="B377" s="15" t="s">
        <v>637</v>
      </c>
      <c r="C377" s="16" t="s">
        <v>143</v>
      </c>
      <c r="D377" s="122">
        <v>1709567</v>
      </c>
      <c r="E377" s="133">
        <f>'ACT 1'!E377+'ACT 2'!E377+'ACT 3'!E377+'ACT 4'!E377+'ACT 5'!E377+'ACT 6'!E377+'ACT 9'!E377+'ACT 10'!E377+'ACT 11'!E377+'ACT 12'!E377+Transversal!E377+'ACT 7'!E377+'ACT 8'!E377</f>
        <v>0</v>
      </c>
      <c r="F377" s="23">
        <f t="shared" ref="F377:F389" si="19">+ROUND(D377*E377,0)</f>
        <v>0</v>
      </c>
      <c r="G377" s="142"/>
      <c r="H377" s="136"/>
    </row>
    <row r="378" spans="1:8" x14ac:dyDescent="0.3">
      <c r="A378" s="14" t="s">
        <v>638</v>
      </c>
      <c r="B378" s="15" t="s">
        <v>639</v>
      </c>
      <c r="C378" s="16" t="s">
        <v>143</v>
      </c>
      <c r="D378" s="122">
        <v>1218832</v>
      </c>
      <c r="E378" s="133">
        <f>'ACT 1'!E378+'ACT 2'!E378+'ACT 3'!E378+'ACT 4'!E378+'ACT 5'!E378+'ACT 6'!E378+'ACT 9'!E378+'ACT 10'!E378+'ACT 11'!E378+'ACT 12'!E378+Transversal!E378+'ACT 7'!E378+'ACT 8'!E378</f>
        <v>0</v>
      </c>
      <c r="F378" s="23">
        <f t="shared" si="19"/>
        <v>0</v>
      </c>
      <c r="G378" s="142"/>
      <c r="H378" s="136"/>
    </row>
    <row r="379" spans="1:8" x14ac:dyDescent="0.3">
      <c r="A379" s="14" t="s">
        <v>640</v>
      </c>
      <c r="B379" s="15" t="s">
        <v>641</v>
      </c>
      <c r="C379" s="16" t="s">
        <v>143</v>
      </c>
      <c r="D379" s="122">
        <v>2062560</v>
      </c>
      <c r="E379" s="133">
        <f>'ACT 1'!E379+'ACT 2'!E379+'ACT 3'!E379+'ACT 4'!E379+'ACT 5'!E379+'ACT 6'!E379+'ACT 9'!E379+'ACT 10'!E379+'ACT 11'!E379+'ACT 12'!E379+Transversal!E379+'ACT 7'!E379+'ACT 8'!E379</f>
        <v>0</v>
      </c>
      <c r="F379" s="23">
        <f t="shared" si="19"/>
        <v>0</v>
      </c>
      <c r="G379" s="142"/>
      <c r="H379" s="136"/>
    </row>
    <row r="380" spans="1:8" x14ac:dyDescent="0.3">
      <c r="A380" s="14" t="s">
        <v>642</v>
      </c>
      <c r="B380" s="15" t="s">
        <v>643</v>
      </c>
      <c r="C380" s="16" t="s">
        <v>335</v>
      </c>
      <c r="D380" s="122">
        <v>272395</v>
      </c>
      <c r="E380" s="133">
        <f>'ACT 1'!E380+'ACT 2'!E380+'ACT 3'!E380+'ACT 4'!E380+'ACT 5'!E380+'ACT 6'!E380+'ACT 9'!E380+'ACT 10'!E380+'ACT 11'!E380+'ACT 12'!E380+Transversal!E380+'ACT 7'!E380+'ACT 8'!E380</f>
        <v>0</v>
      </c>
      <c r="F380" s="23">
        <f t="shared" si="19"/>
        <v>0</v>
      </c>
      <c r="G380" s="142"/>
      <c r="H380" s="136"/>
    </row>
    <row r="381" spans="1:8" x14ac:dyDescent="0.3">
      <c r="A381" s="14" t="s">
        <v>644</v>
      </c>
      <c r="B381" s="15" t="s">
        <v>645</v>
      </c>
      <c r="C381" s="16" t="s">
        <v>335</v>
      </c>
      <c r="D381" s="122">
        <v>4298892</v>
      </c>
      <c r="E381" s="133">
        <f>'ACT 1'!E381+'ACT 2'!E381+'ACT 3'!E381+'ACT 4'!E381+'ACT 5'!E381+'ACT 6'!E381+'ACT 9'!E381+'ACT 10'!E381+'ACT 11'!E381+'ACT 12'!E381+Transversal!E381+'ACT 7'!E381+'ACT 8'!E381</f>
        <v>0</v>
      </c>
      <c r="F381" s="23">
        <f t="shared" si="19"/>
        <v>0</v>
      </c>
      <c r="G381" s="142"/>
      <c r="H381" s="136"/>
    </row>
    <row r="382" spans="1:8" x14ac:dyDescent="0.3">
      <c r="A382" s="14" t="s">
        <v>646</v>
      </c>
      <c r="B382" s="15" t="s">
        <v>647</v>
      </c>
      <c r="C382" s="16" t="s">
        <v>335</v>
      </c>
      <c r="D382" s="122">
        <v>6683072</v>
      </c>
      <c r="E382" s="133">
        <f>'ACT 1'!E382+'ACT 2'!E382+'ACT 3'!E382+'ACT 4'!E382+'ACT 5'!E382+'ACT 6'!E382+'ACT 9'!E382+'ACT 10'!E382+'ACT 11'!E382+'ACT 12'!E382+Transversal!E382+'ACT 7'!E382+'ACT 8'!E382</f>
        <v>0</v>
      </c>
      <c r="F382" s="23">
        <f t="shared" si="19"/>
        <v>0</v>
      </c>
      <c r="G382" s="142"/>
      <c r="H382" s="136"/>
    </row>
    <row r="383" spans="1:8" x14ac:dyDescent="0.3">
      <c r="A383" s="14" t="s">
        <v>648</v>
      </c>
      <c r="B383" s="15" t="s">
        <v>649</v>
      </c>
      <c r="C383" s="16" t="s">
        <v>335</v>
      </c>
      <c r="D383" s="122">
        <v>438515</v>
      </c>
      <c r="E383" s="134">
        <f>'ACT 1'!E383+'ACT 2'!E383+'ACT 3'!E383+'ACT 4'!E383+'ACT 5'!E383+'ACT 6'!E383+'ACT 9'!E383+'ACT 10'!E383+'ACT 11'!E383+'ACT 12'!E383+Transversal!E383+'ACT 7'!E383+'ACT 8'!E383</f>
        <v>0</v>
      </c>
      <c r="F383" s="24">
        <f t="shared" si="19"/>
        <v>0</v>
      </c>
      <c r="G383" s="142"/>
      <c r="H383" s="136"/>
    </row>
    <row r="384" spans="1:8" x14ac:dyDescent="0.3">
      <c r="A384" s="14" t="s">
        <v>650</v>
      </c>
      <c r="B384" s="15" t="s">
        <v>651</v>
      </c>
      <c r="C384" s="16" t="s">
        <v>335</v>
      </c>
      <c r="D384" s="122">
        <v>321922</v>
      </c>
      <c r="E384" s="134">
        <f>'ACT 1'!E384+'ACT 2'!E384+'ACT 3'!E384+'ACT 4'!E384+'ACT 5'!E384+'ACT 6'!E384+'ACT 9'!E384+'ACT 10'!E384+'ACT 11'!E384+'ACT 12'!E384+Transversal!E384+'ACT 7'!E384+'ACT 8'!E384</f>
        <v>0</v>
      </c>
      <c r="F384" s="24">
        <f t="shared" si="19"/>
        <v>0</v>
      </c>
      <c r="G384" s="142"/>
      <c r="H384" s="136"/>
    </row>
    <row r="385" spans="1:8" x14ac:dyDescent="0.3">
      <c r="A385" s="14" t="s">
        <v>652</v>
      </c>
      <c r="B385" s="15" t="s">
        <v>653</v>
      </c>
      <c r="C385" s="16" t="s">
        <v>143</v>
      </c>
      <c r="D385" s="122">
        <v>97448</v>
      </c>
      <c r="E385" s="134">
        <f>'ACT 1'!E385+'ACT 2'!E385+'ACT 3'!E385+'ACT 4'!E385+'ACT 5'!E385+'ACT 6'!E385+'ACT 9'!E385+'ACT 10'!E385+'ACT 11'!E385+'ACT 12'!E385+Transversal!E385+'ACT 7'!E385+'ACT 8'!E385</f>
        <v>0</v>
      </c>
      <c r="F385" s="24">
        <f t="shared" si="19"/>
        <v>0</v>
      </c>
      <c r="G385" s="142"/>
      <c r="H385" s="136"/>
    </row>
    <row r="386" spans="1:8" x14ac:dyDescent="0.3">
      <c r="A386" s="14" t="s">
        <v>654</v>
      </c>
      <c r="B386" s="15" t="s">
        <v>655</v>
      </c>
      <c r="C386" s="16" t="s">
        <v>344</v>
      </c>
      <c r="D386" s="122">
        <v>51623147</v>
      </c>
      <c r="E386" s="134">
        <f>'ACT 1'!E386+'ACT 2'!E386+'ACT 3'!E386+'ACT 4'!E386+'ACT 5'!E386+'ACT 6'!E386+'ACT 9'!E386+'ACT 10'!E386+'ACT 11'!E386+'ACT 12'!E386+Transversal!E386+'ACT 7'!E386+'ACT 8'!E386</f>
        <v>0</v>
      </c>
      <c r="F386" s="24">
        <f t="shared" si="19"/>
        <v>0</v>
      </c>
      <c r="G386" s="142"/>
      <c r="H386" s="136"/>
    </row>
    <row r="387" spans="1:8" x14ac:dyDescent="0.3">
      <c r="A387" s="14" t="s">
        <v>656</v>
      </c>
      <c r="B387" s="15" t="s">
        <v>657</v>
      </c>
      <c r="C387" s="16" t="s">
        <v>344</v>
      </c>
      <c r="D387" s="122">
        <v>36355578</v>
      </c>
      <c r="E387" s="134">
        <f>'ACT 1'!E387+'ACT 2'!E387+'ACT 3'!E387+'ACT 4'!E387+'ACT 5'!E387+'ACT 6'!E387+'ACT 9'!E387+'ACT 10'!E387+'ACT 11'!E387+'ACT 12'!E387+Transversal!E387+'ACT 7'!E387+'ACT 8'!E387</f>
        <v>0</v>
      </c>
      <c r="F387" s="24">
        <f t="shared" si="19"/>
        <v>0</v>
      </c>
      <c r="G387" s="142"/>
      <c r="H387" s="136"/>
    </row>
    <row r="388" spans="1:8" x14ac:dyDescent="0.3">
      <c r="A388" s="14" t="s">
        <v>658</v>
      </c>
      <c r="B388" s="15" t="s">
        <v>659</v>
      </c>
      <c r="C388" s="16" t="s">
        <v>143</v>
      </c>
      <c r="D388" s="122">
        <v>1283504</v>
      </c>
      <c r="E388" s="134">
        <f>'ACT 1'!E388+'ACT 2'!E388+'ACT 3'!E388+'ACT 4'!E388+'ACT 5'!E388+'ACT 6'!E388+'ACT 9'!E388+'ACT 10'!E388+'ACT 11'!E388+'ACT 12'!E388+Transversal!E388+'ACT 7'!E388+'ACT 8'!E388</f>
        <v>0</v>
      </c>
      <c r="F388" s="24">
        <f t="shared" si="19"/>
        <v>0</v>
      </c>
      <c r="G388" s="142"/>
      <c r="H388" s="136"/>
    </row>
    <row r="389" spans="1:8" x14ac:dyDescent="0.3">
      <c r="A389" s="14" t="s">
        <v>660</v>
      </c>
      <c r="B389" s="15" t="s">
        <v>661</v>
      </c>
      <c r="C389" s="16" t="s">
        <v>143</v>
      </c>
      <c r="D389" s="122">
        <v>1973939</v>
      </c>
      <c r="E389" s="134">
        <f>'ACT 1'!E389+'ACT 2'!E389+'ACT 3'!E389+'ACT 4'!E389+'ACT 5'!E389+'ACT 6'!E389+'ACT 9'!E389+'ACT 10'!E389+'ACT 11'!E389+'ACT 12'!E389+Transversal!E389+'ACT 7'!E389+'ACT 8'!E389</f>
        <v>0</v>
      </c>
      <c r="F389" s="24">
        <f t="shared" si="19"/>
        <v>0</v>
      </c>
      <c r="G389" s="142"/>
      <c r="H389" s="136"/>
    </row>
    <row r="390" spans="1:8" x14ac:dyDescent="0.3">
      <c r="A390" s="7" t="s">
        <v>36</v>
      </c>
      <c r="B390" s="7" t="s">
        <v>37</v>
      </c>
      <c r="C390" s="19"/>
      <c r="D390" s="124"/>
      <c r="E390" s="19"/>
      <c r="F390" s="20">
        <f>SUM(F391:F404)</f>
        <v>0</v>
      </c>
      <c r="G390" s="142"/>
      <c r="H390" s="136"/>
    </row>
    <row r="391" spans="1:8" x14ac:dyDescent="0.3">
      <c r="A391" s="14" t="s">
        <v>662</v>
      </c>
      <c r="B391" s="15" t="s">
        <v>663</v>
      </c>
      <c r="C391" s="16" t="s">
        <v>344</v>
      </c>
      <c r="D391" s="122">
        <v>1922588</v>
      </c>
      <c r="E391" s="133">
        <f>'ACT 1'!E391+'ACT 2'!E391+'ACT 3'!E391+'ACT 4'!E391+'ACT 5'!E391+'ACT 6'!E391+'ACT 9'!E391+'ACT 10'!E391+'ACT 11'!E391+'ACT 12'!E391+Transversal!E391+'ACT 7'!E391+'ACT 8'!E391</f>
        <v>0</v>
      </c>
      <c r="F391" s="23">
        <f>+ROUND(D391*E391,0)</f>
        <v>0</v>
      </c>
      <c r="G391" s="142"/>
      <c r="H391" s="136"/>
    </row>
    <row r="392" spans="1:8" x14ac:dyDescent="0.3">
      <c r="A392" s="14" t="s">
        <v>664</v>
      </c>
      <c r="B392" s="15" t="s">
        <v>665</v>
      </c>
      <c r="C392" s="16" t="s">
        <v>344</v>
      </c>
      <c r="D392" s="122">
        <v>2349608</v>
      </c>
      <c r="E392" s="134">
        <f>'ACT 1'!E392+'ACT 2'!E392+'ACT 3'!E392+'ACT 4'!E392+'ACT 5'!E392+'ACT 6'!E392+'ACT 9'!E392+'ACT 10'!E392+'ACT 11'!E392+'ACT 12'!E392+Transversal!E392+'ACT 7'!E392+'ACT 8'!E392</f>
        <v>0</v>
      </c>
      <c r="F392" s="24">
        <f t="shared" ref="F392:F404" si="20">+ROUND(D392*E392,0)</f>
        <v>0</v>
      </c>
      <c r="G392" s="142"/>
      <c r="H392" s="136"/>
    </row>
    <row r="393" spans="1:8" x14ac:dyDescent="0.3">
      <c r="A393" s="14" t="s">
        <v>666</v>
      </c>
      <c r="B393" s="15" t="s">
        <v>667</v>
      </c>
      <c r="C393" s="16" t="s">
        <v>344</v>
      </c>
      <c r="D393" s="122">
        <v>1644726</v>
      </c>
      <c r="E393" s="134">
        <f>'ACT 1'!E393+'ACT 2'!E393+'ACT 3'!E393+'ACT 4'!E393+'ACT 5'!E393+'ACT 6'!E393+'ACT 9'!E393+'ACT 10'!E393+'ACT 11'!E393+'ACT 12'!E393+Transversal!E393+'ACT 7'!E393+'ACT 8'!E393</f>
        <v>0</v>
      </c>
      <c r="F393" s="24">
        <f t="shared" si="20"/>
        <v>0</v>
      </c>
      <c r="G393" s="142"/>
      <c r="H393" s="136"/>
    </row>
    <row r="394" spans="1:8" x14ac:dyDescent="0.3">
      <c r="A394" s="14" t="s">
        <v>668</v>
      </c>
      <c r="B394" s="15" t="s">
        <v>669</v>
      </c>
      <c r="C394" s="16" t="s">
        <v>344</v>
      </c>
      <c r="D394" s="122">
        <v>2566087</v>
      </c>
      <c r="E394" s="134">
        <f>'ACT 1'!E394+'ACT 2'!E394+'ACT 3'!E394+'ACT 4'!E394+'ACT 5'!E394+'ACT 6'!E394+'ACT 9'!E394+'ACT 10'!E394+'ACT 11'!E394+'ACT 12'!E394+Transversal!E394+'ACT 7'!E394+'ACT 8'!E394</f>
        <v>0</v>
      </c>
      <c r="F394" s="24">
        <f t="shared" si="20"/>
        <v>0</v>
      </c>
      <c r="G394" s="142"/>
      <c r="H394" s="136"/>
    </row>
    <row r="395" spans="1:8" x14ac:dyDescent="0.3">
      <c r="A395" s="14" t="s">
        <v>670</v>
      </c>
      <c r="B395" s="15" t="s">
        <v>671</v>
      </c>
      <c r="C395" s="16" t="s">
        <v>143</v>
      </c>
      <c r="D395" s="122">
        <v>34049</v>
      </c>
      <c r="E395" s="134">
        <f>'ACT 1'!E395+'ACT 2'!E395+'ACT 3'!E395+'ACT 4'!E395+'ACT 5'!E395+'ACT 6'!E395+'ACT 9'!E395+'ACT 10'!E395+'ACT 11'!E395+'ACT 12'!E395+Transversal!E395+'ACT 7'!E395+'ACT 8'!E395</f>
        <v>0</v>
      </c>
      <c r="F395" s="24">
        <f t="shared" si="20"/>
        <v>0</v>
      </c>
      <c r="G395" s="142"/>
      <c r="H395" s="136"/>
    </row>
    <row r="396" spans="1:8" x14ac:dyDescent="0.3">
      <c r="A396" s="14" t="s">
        <v>672</v>
      </c>
      <c r="B396" s="15" t="s">
        <v>673</v>
      </c>
      <c r="C396" s="16" t="s">
        <v>143</v>
      </c>
      <c r="D396" s="122">
        <v>35391</v>
      </c>
      <c r="E396" s="134">
        <f>'ACT 1'!E396+'ACT 2'!E396+'ACT 3'!E396+'ACT 4'!E396+'ACT 5'!E396+'ACT 6'!E396+'ACT 9'!E396+'ACT 10'!E396+'ACT 11'!E396+'ACT 12'!E396+Transversal!E396+'ACT 7'!E396+'ACT 8'!E396</f>
        <v>0</v>
      </c>
      <c r="F396" s="24">
        <f t="shared" si="20"/>
        <v>0</v>
      </c>
      <c r="G396" s="142"/>
      <c r="H396" s="136"/>
    </row>
    <row r="397" spans="1:8" x14ac:dyDescent="0.3">
      <c r="A397" s="14" t="s">
        <v>674</v>
      </c>
      <c r="B397" s="15" t="s">
        <v>675</v>
      </c>
      <c r="C397" s="16" t="s">
        <v>344</v>
      </c>
      <c r="D397" s="122">
        <v>2368382</v>
      </c>
      <c r="E397" s="134">
        <f>'ACT 1'!E397+'ACT 2'!E397+'ACT 3'!E397+'ACT 4'!E397+'ACT 5'!E397+'ACT 6'!E397+'ACT 9'!E397+'ACT 10'!E397+'ACT 11'!E397+'ACT 12'!E397+Transversal!E397+'ACT 7'!E397+'ACT 8'!E397</f>
        <v>0</v>
      </c>
      <c r="F397" s="24">
        <f t="shared" si="20"/>
        <v>0</v>
      </c>
      <c r="G397" s="142"/>
      <c r="H397" s="136"/>
    </row>
    <row r="398" spans="1:8" x14ac:dyDescent="0.3">
      <c r="A398" s="14" t="s">
        <v>676</v>
      </c>
      <c r="B398" s="15" t="s">
        <v>677</v>
      </c>
      <c r="C398" s="16" t="s">
        <v>344</v>
      </c>
      <c r="D398" s="122">
        <v>3568170</v>
      </c>
      <c r="E398" s="134">
        <f>'ACT 1'!E398+'ACT 2'!E398+'ACT 3'!E398+'ACT 4'!E398+'ACT 5'!E398+'ACT 6'!E398+'ACT 9'!E398+'ACT 10'!E398+'ACT 11'!E398+'ACT 12'!E398+Transversal!E398+'ACT 7'!E398+'ACT 8'!E398</f>
        <v>0</v>
      </c>
      <c r="F398" s="24">
        <f t="shared" si="20"/>
        <v>0</v>
      </c>
      <c r="G398" s="142"/>
      <c r="H398" s="136"/>
    </row>
    <row r="399" spans="1:8" x14ac:dyDescent="0.3">
      <c r="A399" s="14" t="s">
        <v>678</v>
      </c>
      <c r="B399" s="15" t="s">
        <v>679</v>
      </c>
      <c r="C399" s="16" t="s">
        <v>344</v>
      </c>
      <c r="D399" s="122">
        <v>1577127</v>
      </c>
      <c r="E399" s="134">
        <f>'ACT 1'!E399+'ACT 2'!E399+'ACT 3'!E399+'ACT 4'!E399+'ACT 5'!E399+'ACT 6'!E399+'ACT 9'!E399+'ACT 10'!E399+'ACT 11'!E399+'ACT 12'!E399+Transversal!E399+'ACT 7'!E399+'ACT 8'!E399</f>
        <v>0</v>
      </c>
      <c r="F399" s="24">
        <f t="shared" si="20"/>
        <v>0</v>
      </c>
      <c r="G399" s="142"/>
      <c r="H399" s="136"/>
    </row>
    <row r="400" spans="1:8" x14ac:dyDescent="0.3">
      <c r="A400" s="14" t="s">
        <v>680</v>
      </c>
      <c r="B400" s="15" t="s">
        <v>681</v>
      </c>
      <c r="C400" s="16" t="s">
        <v>344</v>
      </c>
      <c r="D400" s="122">
        <v>2077817</v>
      </c>
      <c r="E400" s="134">
        <f>'ACT 1'!E400+'ACT 2'!E400+'ACT 3'!E400+'ACT 4'!E400+'ACT 5'!E400+'ACT 6'!E400+'ACT 9'!E400+'ACT 10'!E400+'ACT 11'!E400+'ACT 12'!E400+Transversal!E400+'ACT 7'!E400+'ACT 8'!E400</f>
        <v>0</v>
      </c>
      <c r="F400" s="24">
        <f t="shared" si="20"/>
        <v>0</v>
      </c>
      <c r="G400" s="142"/>
      <c r="H400" s="136"/>
    </row>
    <row r="401" spans="1:8" x14ac:dyDescent="0.3">
      <c r="A401" s="14" t="s">
        <v>682</v>
      </c>
      <c r="B401" s="15" t="s">
        <v>683</v>
      </c>
      <c r="C401" s="16" t="s">
        <v>344</v>
      </c>
      <c r="D401" s="122">
        <v>2641386</v>
      </c>
      <c r="E401" s="134">
        <f>'ACT 1'!E401+'ACT 2'!E401+'ACT 3'!E401+'ACT 4'!E401+'ACT 5'!E401+'ACT 6'!E401+'ACT 9'!E401+'ACT 10'!E401+'ACT 11'!E401+'ACT 12'!E401+Transversal!E401+'ACT 7'!E401+'ACT 8'!E401</f>
        <v>0</v>
      </c>
      <c r="F401" s="24">
        <f t="shared" si="20"/>
        <v>0</v>
      </c>
      <c r="G401" s="142"/>
      <c r="H401" s="136"/>
    </row>
    <row r="402" spans="1:8" x14ac:dyDescent="0.3">
      <c r="A402" s="14" t="s">
        <v>684</v>
      </c>
      <c r="B402" s="15" t="s">
        <v>685</v>
      </c>
      <c r="C402" s="16" t="s">
        <v>344</v>
      </c>
      <c r="D402" s="122">
        <v>7351553</v>
      </c>
      <c r="E402" s="134">
        <f>'ACT 1'!E402+'ACT 2'!E402+'ACT 3'!E402+'ACT 4'!E402+'ACT 5'!E402+'ACT 6'!E402+'ACT 9'!E402+'ACT 10'!E402+'ACT 11'!E402+'ACT 12'!E402+Transversal!E402+'ACT 7'!E402+'ACT 8'!E402</f>
        <v>0</v>
      </c>
      <c r="F402" s="24">
        <f t="shared" si="20"/>
        <v>0</v>
      </c>
      <c r="G402" s="142"/>
      <c r="H402" s="136"/>
    </row>
    <row r="403" spans="1:8" x14ac:dyDescent="0.3">
      <c r="A403" s="14" t="s">
        <v>686</v>
      </c>
      <c r="B403" s="15" t="s">
        <v>687</v>
      </c>
      <c r="C403" s="16" t="s">
        <v>344</v>
      </c>
      <c r="D403" s="122">
        <v>2641386</v>
      </c>
      <c r="E403" s="134">
        <f>'ACT 1'!E403+'ACT 2'!E403+'ACT 3'!E403+'ACT 4'!E403+'ACT 5'!E403+'ACT 6'!E403+'ACT 9'!E403+'ACT 10'!E403+'ACT 11'!E403+'ACT 12'!E403+Transversal!E403+'ACT 7'!E403+'ACT 8'!E403</f>
        <v>0</v>
      </c>
      <c r="F403" s="24">
        <f t="shared" si="20"/>
        <v>0</v>
      </c>
      <c r="G403" s="142"/>
      <c r="H403" s="136"/>
    </row>
    <row r="404" spans="1:8" x14ac:dyDescent="0.3">
      <c r="A404" s="14" t="s">
        <v>688</v>
      </c>
      <c r="B404" s="15" t="s">
        <v>689</v>
      </c>
      <c r="C404" s="16" t="s">
        <v>344</v>
      </c>
      <c r="D404" s="122">
        <v>7351553</v>
      </c>
      <c r="E404" s="134">
        <f>'ACT 1'!E404+'ACT 2'!E404+'ACT 3'!E404+'ACT 4'!E404+'ACT 5'!E404+'ACT 6'!E404+'ACT 9'!E404+'ACT 10'!E404+'ACT 11'!E404+'ACT 12'!E404+Transversal!E404+'ACT 7'!E404+'ACT 8'!E404</f>
        <v>0</v>
      </c>
      <c r="F404" s="24">
        <f t="shared" si="20"/>
        <v>0</v>
      </c>
      <c r="G404" s="142"/>
      <c r="H404" s="136"/>
    </row>
    <row r="405" spans="1:8" x14ac:dyDescent="0.3">
      <c r="A405" s="7" t="s">
        <v>38</v>
      </c>
      <c r="B405" s="7" t="s">
        <v>39</v>
      </c>
      <c r="C405" s="19"/>
      <c r="D405" s="124"/>
      <c r="E405" s="19"/>
      <c r="F405" s="20">
        <f>SUM(F406:F415)</f>
        <v>0</v>
      </c>
      <c r="G405" s="142"/>
      <c r="H405" s="136"/>
    </row>
    <row r="406" spans="1:8" x14ac:dyDescent="0.3">
      <c r="A406" s="14" t="s">
        <v>690</v>
      </c>
      <c r="B406" s="15" t="str">
        <f>VLOOKUP($A406,'[2]1. COE '!$A$22:$D$812,2,FALSE)</f>
        <v>Camperos o camionetas 4x2 Grupo “A”, sin conductor (10 Horas)</v>
      </c>
      <c r="C406" s="16" t="str">
        <f>VLOOKUP($A406,'[2]1. COE '!$A$22:$D$812,3,FALSE)</f>
        <v>MES</v>
      </c>
      <c r="D406" s="122">
        <v>5260075</v>
      </c>
      <c r="E406" s="133">
        <f>'ACT 1'!E406+'ACT 2'!E406+'ACT 3'!E406+'ACT 4'!E406+'ACT 5'!E406+'ACT 6'!E406+'ACT 9'!E406+'ACT 10'!E406+'ACT 11'!E406+'ACT 12'!E406+Transversal!E406+'ACT 7'!E406+'ACT 8'!E406</f>
        <v>0</v>
      </c>
      <c r="F406" s="23">
        <f>+ROUND(D406*E406,0)</f>
        <v>0</v>
      </c>
      <c r="G406" s="142"/>
      <c r="H406" s="136"/>
    </row>
    <row r="407" spans="1:8" x14ac:dyDescent="0.3">
      <c r="A407" s="14" t="s">
        <v>691</v>
      </c>
      <c r="B407" s="15" t="str">
        <f>VLOOKUP($A407,'[2]1. COE '!$A$22:$D$812,2,FALSE)</f>
        <v>Camperos y camionetas 4x2 Grupo “A”, sin conductor (24 Horas)</v>
      </c>
      <c r="C407" s="16" t="str">
        <f>VLOOKUP($A407,'[2]1. COE '!$A$22:$D$812,3,FALSE)</f>
        <v>MES</v>
      </c>
      <c r="D407" s="122">
        <v>6292329</v>
      </c>
      <c r="E407" s="134">
        <f>'ACT 1'!E407+'ACT 2'!E407+'ACT 3'!E407+'ACT 4'!E407+'ACT 5'!E407+'ACT 6'!E407+'ACT 9'!E407+'ACT 10'!E407+'ACT 11'!E407+'ACT 12'!E407+Transversal!E407+'ACT 7'!E407+'ACT 8'!E407</f>
        <v>0</v>
      </c>
      <c r="F407" s="24">
        <f>+ROUND(D407*E407,0)</f>
        <v>0</v>
      </c>
      <c r="G407" s="142"/>
      <c r="H407" s="136"/>
    </row>
    <row r="408" spans="1:8" x14ac:dyDescent="0.3">
      <c r="A408" s="14" t="s">
        <v>692</v>
      </c>
      <c r="B408" s="15" t="str">
        <f>VLOOKUP($A408,'[2]1. COE '!$A$22:$D$812,2,FALSE)</f>
        <v>Camperos o camionetas 4x2 Grupo “A”, con conductor (10 Horas)</v>
      </c>
      <c r="C408" s="16" t="str">
        <f>VLOOKUP($A408,'[2]1. COE '!$A$22:$D$812,3,FALSE)</f>
        <v>MES</v>
      </c>
      <c r="D408" s="122">
        <v>12057633</v>
      </c>
      <c r="E408" s="134">
        <f>'ACT 1'!E408+'ACT 2'!E408+'ACT 3'!E408+'ACT 4'!E408+'ACT 5'!E408+'ACT 6'!E408+'ACT 9'!E408+'ACT 10'!E408+'ACT 11'!E408+'ACT 12'!E408+Transversal!E408+'ACT 7'!E408+'ACT 8'!E408</f>
        <v>0</v>
      </c>
      <c r="F408" s="24">
        <f t="shared" ref="F408:F415" si="21">+ROUND(D408*E408,0)</f>
        <v>0</v>
      </c>
      <c r="G408" s="142"/>
      <c r="H408" s="136"/>
    </row>
    <row r="409" spans="1:8" x14ac:dyDescent="0.3">
      <c r="A409" s="14" t="s">
        <v>693</v>
      </c>
      <c r="B409" s="15" t="str">
        <f>VLOOKUP($A409,'[2]1. COE '!$A$22:$D$812,2,FALSE)</f>
        <v>Camperos y camionetas 4x2 Grupo “A”, con conductor (24 Horas)</v>
      </c>
      <c r="C409" s="16" t="str">
        <f>VLOOKUP($A409,'[2]1. COE '!$A$22:$D$812,3,FALSE)</f>
        <v>MES</v>
      </c>
      <c r="D409" s="122">
        <v>21667876</v>
      </c>
      <c r="E409" s="134">
        <f>'ACT 1'!E409+'ACT 2'!E409+'ACT 3'!E409+'ACT 4'!E409+'ACT 5'!E409+'ACT 6'!E409+'ACT 9'!E409+'ACT 10'!E409+'ACT 11'!E409+'ACT 12'!E409+Transversal!E409+'ACT 7'!E409+'ACT 8'!E409</f>
        <v>0</v>
      </c>
      <c r="F409" s="24">
        <f t="shared" si="21"/>
        <v>0</v>
      </c>
      <c r="G409" s="142"/>
      <c r="H409" s="136"/>
    </row>
    <row r="410" spans="1:8" x14ac:dyDescent="0.3">
      <c r="A410" s="14" t="s">
        <v>694</v>
      </c>
      <c r="B410" s="15" t="str">
        <f>VLOOKUP($A410,'[2]1. COE '!$A$22:$D$812,2,FALSE)</f>
        <v>Busetas Grupo “B” con conductor (diurna) entre 10 y 19 pasajeros</v>
      </c>
      <c r="C410" s="16" t="str">
        <f>VLOOKUP($A410,'[2]1. COE '!$A$22:$D$812,3,FALSE)</f>
        <v>RECORRIDO</v>
      </c>
      <c r="D410" s="122">
        <v>167865</v>
      </c>
      <c r="E410" s="134">
        <f>'ACT 1'!E410+'ACT 2'!E410+'ACT 3'!E410+'ACT 4'!E410+'ACT 5'!E410+'ACT 6'!E410+'ACT 9'!E410+'ACT 10'!E410+'ACT 11'!E410+'ACT 12'!E410+Transversal!E410+'ACT 7'!E410+'ACT 8'!E410</f>
        <v>0</v>
      </c>
      <c r="F410" s="24">
        <f t="shared" si="21"/>
        <v>0</v>
      </c>
      <c r="G410" s="142"/>
      <c r="H410" s="136"/>
    </row>
    <row r="411" spans="1:8" x14ac:dyDescent="0.3">
      <c r="A411" s="14" t="s">
        <v>695</v>
      </c>
      <c r="B411" s="15" t="str">
        <f>VLOOKUP($A411,'[2]1. COE '!$A$22:$D$812,2,FALSE)</f>
        <v>Busetas Grupo “B” con conductor (nocturna) entre 10 y 19 pasajeros</v>
      </c>
      <c r="C411" s="16" t="str">
        <f>VLOOKUP($A411,'[2]1. COE '!$A$22:$D$812,3,FALSE)</f>
        <v>RECORRIDO</v>
      </c>
      <c r="D411" s="122">
        <v>193276</v>
      </c>
      <c r="E411" s="134">
        <f>'ACT 1'!E411+'ACT 2'!E411+'ACT 3'!E411+'ACT 4'!E411+'ACT 5'!E411+'ACT 6'!E411+'ACT 9'!E411+'ACT 10'!E411+'ACT 11'!E411+'ACT 12'!E411+Transversal!E411+'ACT 7'!E411+'ACT 8'!E411</f>
        <v>0</v>
      </c>
      <c r="F411" s="24">
        <f t="shared" si="21"/>
        <v>0</v>
      </c>
      <c r="G411" s="142"/>
      <c r="H411" s="136"/>
    </row>
    <row r="412" spans="1:8" x14ac:dyDescent="0.3">
      <c r="A412" s="14" t="s">
        <v>696</v>
      </c>
      <c r="B412" s="15" t="str">
        <f>VLOOKUP($A412,'[2]1. COE '!$A$22:$D$812,2,FALSE)</f>
        <v>Buses Grupo “C” con conductor (diurna) mayor de 20 pasajeros</v>
      </c>
      <c r="C412" s="16" t="str">
        <f>VLOOKUP($A412,'[2]1. COE '!$A$22:$D$812,3,FALSE)</f>
        <v>RECORRIDO</v>
      </c>
      <c r="D412" s="122">
        <v>194421</v>
      </c>
      <c r="E412" s="134">
        <f>'ACT 1'!E412+'ACT 2'!E412+'ACT 3'!E412+'ACT 4'!E412+'ACT 5'!E412+'ACT 6'!E412+'ACT 9'!E412+'ACT 10'!E412+'ACT 11'!E412+'ACT 12'!E412+Transversal!E412+'ACT 7'!E412+'ACT 8'!E412</f>
        <v>0</v>
      </c>
      <c r="F412" s="24">
        <f t="shared" si="21"/>
        <v>0</v>
      </c>
      <c r="G412" s="142"/>
      <c r="H412" s="136"/>
    </row>
    <row r="413" spans="1:8" x14ac:dyDescent="0.3">
      <c r="A413" s="14" t="s">
        <v>697</v>
      </c>
      <c r="B413" s="15" t="str">
        <f>VLOOKUP($A413,'[2]1. COE '!$A$22:$D$812,2,FALSE)</f>
        <v>Buses Grupo “C” con conductor (nocturno) mayor de 20 pasajeros</v>
      </c>
      <c r="C413" s="16" t="str">
        <f>VLOOKUP($A413,'[2]1. COE '!$A$22:$D$812,3,FALSE)</f>
        <v>RECORRIDO</v>
      </c>
      <c r="D413" s="122">
        <v>126951</v>
      </c>
      <c r="E413" s="134">
        <f>'ACT 1'!E413+'ACT 2'!E413+'ACT 3'!E413+'ACT 4'!E413+'ACT 5'!E413+'ACT 6'!E413+'ACT 9'!E413+'ACT 10'!E413+'ACT 11'!E413+'ACT 12'!E413+Transversal!E413+'ACT 7'!E413+'ACT 8'!E413</f>
        <v>0</v>
      </c>
      <c r="F413" s="24">
        <f t="shared" si="21"/>
        <v>0</v>
      </c>
      <c r="G413" s="142"/>
      <c r="H413" s="136"/>
    </row>
    <row r="414" spans="1:8" x14ac:dyDescent="0.3">
      <c r="A414" s="14" t="s">
        <v>698</v>
      </c>
      <c r="B414" s="15" t="str">
        <f>VLOOKUP($A414,'[2]1. COE '!$A$22:$D$812,2,FALSE)</f>
        <v>Busetas Grupo “B” con conductor (diurna/nocturna) entre 10 y 19 pasajeros (10 H)</v>
      </c>
      <c r="C414" s="16" t="str">
        <f>VLOOKUP($A414,'[2]1. COE '!$A$22:$D$812,3,FALSE)</f>
        <v>MES</v>
      </c>
      <c r="D414" s="122">
        <v>15296564</v>
      </c>
      <c r="E414" s="134">
        <f>'ACT 1'!E414+'ACT 2'!E414+'ACT 3'!E414+'ACT 4'!E414+'ACT 5'!E414+'ACT 6'!E414+'ACT 9'!E414+'ACT 10'!E414+'ACT 11'!E414+'ACT 12'!E414+Transversal!E414+'ACT 7'!E414+'ACT 8'!E414</f>
        <v>0</v>
      </c>
      <c r="F414" s="24">
        <f t="shared" si="21"/>
        <v>0</v>
      </c>
      <c r="G414" s="142"/>
      <c r="H414" s="136"/>
    </row>
    <row r="415" spans="1:8" x14ac:dyDescent="0.3">
      <c r="A415" s="14" t="s">
        <v>699</v>
      </c>
      <c r="B415" s="15" t="str">
        <f>VLOOKUP($A415,'[2]1. COE '!$A$22:$D$812,2,FALSE)</f>
        <v>Buses Grupo “C” con conductor (diurno/nocturno) mayor de 20 pasajeros (10 H)</v>
      </c>
      <c r="C415" s="16" t="str">
        <f>VLOOKUP($A415,'[2]1. COE '!$A$22:$D$812,3,FALSE)</f>
        <v>MES</v>
      </c>
      <c r="D415" s="122">
        <v>19815369</v>
      </c>
      <c r="E415" s="134">
        <f>'ACT 1'!E415+'ACT 2'!E415+'ACT 3'!E415+'ACT 4'!E415+'ACT 5'!E415+'ACT 6'!E415+'ACT 9'!E415+'ACT 10'!E415+'ACT 11'!E415+'ACT 12'!E415+Transversal!E415+'ACT 7'!E415+'ACT 8'!E415</f>
        <v>0</v>
      </c>
      <c r="F415" s="24">
        <f t="shared" si="21"/>
        <v>0</v>
      </c>
      <c r="G415" s="142"/>
      <c r="H415" s="136"/>
    </row>
    <row r="416" spans="1:8" x14ac:dyDescent="0.3">
      <c r="A416" s="7" t="s">
        <v>40</v>
      </c>
      <c r="B416" s="7" t="s">
        <v>41</v>
      </c>
      <c r="C416" s="19"/>
      <c r="D416" s="124"/>
      <c r="E416" s="19"/>
      <c r="F416" s="20">
        <f>SUM(F417:F418)</f>
        <v>0</v>
      </c>
      <c r="G416" s="142"/>
      <c r="H416" s="136"/>
    </row>
    <row r="417" spans="1:8" x14ac:dyDescent="0.3">
      <c r="A417" s="14" t="s">
        <v>700</v>
      </c>
      <c r="B417" s="15" t="str">
        <f>VLOOKUP($A417,'[2]1. COE '!$A$22:$D$812,2,FALSE)</f>
        <v>Servicio Primavera P6 en ambiente Reficar (EPPM) y/o GRB</v>
      </c>
      <c r="C417" s="16" t="str">
        <f>VLOOKUP($A417,'[2]1. COE '!$A$22:$D$812,3,FALSE)</f>
        <v>UN</v>
      </c>
      <c r="D417" s="122">
        <v>4973276</v>
      </c>
      <c r="E417" s="133">
        <f>'ACT 1'!E417+'ACT 2'!E417+'ACT 3'!E417+'ACT 4'!E417+'ACT 5'!E417+'ACT 6'!E417+'ACT 9'!E417+'ACT 10'!E417+'ACT 11'!E417+'ACT 12'!E417+Transversal!E417+'ACT 7'!E417+'ACT 8'!E417</f>
        <v>0</v>
      </c>
      <c r="F417" s="23">
        <f>+ROUND(D417*E417,0)</f>
        <v>0</v>
      </c>
      <c r="G417" s="142"/>
      <c r="H417" s="136"/>
    </row>
    <row r="418" spans="1:8" x14ac:dyDescent="0.3">
      <c r="A418" s="14" t="s">
        <v>701</v>
      </c>
      <c r="B418" s="15" t="str">
        <f>VLOOKUP($A418,'[2]1. COE '!$A$22:$D$812,2,FALSE)</f>
        <v>Mantenimiento Primavera P6 en ambiente Reficar (EPPM) y/o GRB</v>
      </c>
      <c r="C418" s="16" t="str">
        <f>VLOOKUP($A418,'[2]1. COE '!$A$22:$D$812,3,FALSE)</f>
        <v>UN</v>
      </c>
      <c r="D418" s="122">
        <v>5282816</v>
      </c>
      <c r="E418" s="134">
        <f>'ACT 1'!E418+'ACT 2'!E418+'ACT 3'!E418+'ACT 4'!E418+'ACT 5'!E418+'ACT 6'!E418+'ACT 9'!E418+'ACT 10'!E418+'ACT 11'!E418+'ACT 12'!E418+Transversal!E418+'ACT 7'!E418+'ACT 8'!E418</f>
        <v>0</v>
      </c>
      <c r="F418" s="24">
        <f t="shared" ref="F418" si="22">+ROUND(D418*E418,0)</f>
        <v>0</v>
      </c>
      <c r="G418" s="142"/>
      <c r="H418" s="136"/>
    </row>
    <row r="419" spans="1:8" x14ac:dyDescent="0.3">
      <c r="A419" s="3" t="s">
        <v>702</v>
      </c>
      <c r="B419" s="4" t="s">
        <v>703</v>
      </c>
      <c r="C419" s="5"/>
      <c r="D419" s="125"/>
      <c r="E419" s="5"/>
      <c r="F419" s="6">
        <f>+F420+F427+F579+F661+F673+F764+F793+F806</f>
        <v>0</v>
      </c>
      <c r="G419" s="142"/>
      <c r="H419" s="136"/>
    </row>
    <row r="420" spans="1:8" x14ac:dyDescent="0.3">
      <c r="A420" s="7" t="s">
        <v>43</v>
      </c>
      <c r="B420" s="7" t="s">
        <v>44</v>
      </c>
      <c r="C420" s="19"/>
      <c r="D420" s="124"/>
      <c r="E420" s="19"/>
      <c r="F420" s="20">
        <f>SUM(F421:F426)</f>
        <v>0</v>
      </c>
      <c r="G420" s="142"/>
      <c r="H420" s="136"/>
    </row>
    <row r="421" spans="1:8" x14ac:dyDescent="0.3">
      <c r="A421" s="14" t="s">
        <v>704</v>
      </c>
      <c r="B421" s="15" t="str">
        <f>VLOOKUP($A421,'[2]1. COE '!$A$22:$D$812,2,FALSE)</f>
        <v>Armado de andamios internos</v>
      </c>
      <c r="C421" s="16" t="str">
        <f>VLOOKUP($A421,'[2]1. COE '!$A$22:$D$812,3,FALSE)</f>
        <v>M3</v>
      </c>
      <c r="D421" s="122">
        <v>33680</v>
      </c>
      <c r="E421" s="133">
        <f>'ACT 1'!E421+'ACT 2'!E421+'ACT 3'!E421+'ACT 4'!E421+'ACT 5'!E421+'ACT 6'!E421+'ACT 9'!E421+'ACT 10'!E421+'ACT 11'!E421+'ACT 12'!E421+Transversal!E421+'ACT 7'!E421+'ACT 8'!E421</f>
        <v>0</v>
      </c>
      <c r="F421" s="23">
        <f t="shared" ref="F421:F426" si="23">+ROUND(D421*E421,0)</f>
        <v>0</v>
      </c>
      <c r="G421" s="142"/>
      <c r="H421" s="136"/>
    </row>
    <row r="422" spans="1:8" x14ac:dyDescent="0.3">
      <c r="A422" s="14" t="s">
        <v>705</v>
      </c>
      <c r="B422" s="15" t="str">
        <f>VLOOKUP($A422,'[2]1. COE '!$A$22:$D$812,2,FALSE)</f>
        <v>Armado de andamios Externos</v>
      </c>
      <c r="C422" s="16" t="str">
        <f>VLOOKUP($A422,'[2]1. COE '!$A$22:$D$812,3,FALSE)</f>
        <v>M3</v>
      </c>
      <c r="D422" s="122">
        <v>27983</v>
      </c>
      <c r="E422" s="134">
        <f>'ACT 1'!E422+'ACT 2'!E422+'ACT 3'!E422+'ACT 4'!E422+'ACT 5'!E422+'ACT 6'!E422+'ACT 9'!E422+'ACT 10'!E422+'ACT 11'!E422+'ACT 12'!E422+Transversal!E422+'ACT 7'!E422+'ACT 8'!E422</f>
        <v>0</v>
      </c>
      <c r="F422" s="24">
        <f t="shared" si="23"/>
        <v>0</v>
      </c>
      <c r="G422" s="142"/>
      <c r="H422" s="136"/>
    </row>
    <row r="423" spans="1:8" x14ac:dyDescent="0.3">
      <c r="A423" s="14" t="s">
        <v>706</v>
      </c>
      <c r="B423" s="15" t="str">
        <f>VLOOKUP($A423,'[2]1. COE '!$A$22:$D$812,2,FALSE)</f>
        <v>Desarmado de andamios internos</v>
      </c>
      <c r="C423" s="16" t="str">
        <f>VLOOKUP($A423,'[2]1. COE '!$A$22:$D$812,3,FALSE)</f>
        <v>M3</v>
      </c>
      <c r="D423" s="122">
        <v>21124</v>
      </c>
      <c r="E423" s="134">
        <f>'ACT 1'!E423+'ACT 2'!E423+'ACT 3'!E423+'ACT 4'!E423+'ACT 5'!E423+'ACT 6'!E423+'ACT 9'!E423+'ACT 10'!E423+'ACT 11'!E423+'ACT 12'!E423+Transversal!E423+'ACT 7'!E423+'ACT 8'!E423</f>
        <v>0</v>
      </c>
      <c r="F423" s="24">
        <f t="shared" si="23"/>
        <v>0</v>
      </c>
      <c r="G423" s="142"/>
      <c r="H423" s="136"/>
    </row>
    <row r="424" spans="1:8" x14ac:dyDescent="0.3">
      <c r="A424" s="14" t="s">
        <v>707</v>
      </c>
      <c r="B424" s="15" t="str">
        <f>VLOOKUP($A424,'[2]1. COE '!$A$22:$D$812,2,FALSE)</f>
        <v>Desarmado de andamios Externos</v>
      </c>
      <c r="C424" s="16" t="str">
        <f>VLOOKUP($A424,'[2]1. COE '!$A$22:$D$812,3,FALSE)</f>
        <v>M3</v>
      </c>
      <c r="D424" s="122">
        <v>18228</v>
      </c>
      <c r="E424" s="134">
        <f>'ACT 1'!E424+'ACT 2'!E424+'ACT 3'!E424+'ACT 4'!E424+'ACT 5'!E424+'ACT 6'!E424+'ACT 9'!E424+'ACT 10'!E424+'ACT 11'!E424+'ACT 12'!E424+Transversal!E424+'ACT 7'!E424+'ACT 8'!E424</f>
        <v>0</v>
      </c>
      <c r="F424" s="24">
        <f t="shared" si="23"/>
        <v>0</v>
      </c>
      <c r="G424" s="142"/>
      <c r="H424" s="136"/>
    </row>
    <row r="425" spans="1:8" x14ac:dyDescent="0.3">
      <c r="A425" s="14" t="s">
        <v>708</v>
      </c>
      <c r="B425" s="15" t="str">
        <f>VLOOKUP($A425,'[2]1. COE '!$A$22:$D$812,2,FALSE)</f>
        <v>Alquiler de piezas de andamio (unidad kg/día)</v>
      </c>
      <c r="C425" s="16" t="str">
        <f>VLOOKUP($A425,'[2]1. COE '!$A$22:$D$812,3,FALSE)</f>
        <v>KG/DÍA</v>
      </c>
      <c r="D425" s="122">
        <v>17</v>
      </c>
      <c r="E425" s="134">
        <f>'ACT 1'!E425+'ACT 2'!E425+'ACT 3'!E425+'ACT 4'!E425+'ACT 5'!E425+'ACT 6'!E425+'ACT 9'!E425+'ACT 10'!E425+'ACT 11'!E425+'ACT 12'!E425+Transversal!E425+'ACT 7'!E425+'ACT 8'!E425</f>
        <v>0</v>
      </c>
      <c r="F425" s="24">
        <f t="shared" si="23"/>
        <v>0</v>
      </c>
      <c r="G425" s="142"/>
      <c r="H425" s="136"/>
    </row>
    <row r="426" spans="1:8" x14ac:dyDescent="0.3">
      <c r="A426" s="14" t="s">
        <v>709</v>
      </c>
      <c r="B426" s="15" t="str">
        <f>VLOOKUP($A426,'[2]1. COE '!$A$22:$D$812,2,FALSE)</f>
        <v>Alquiler de piezas de andamio (unidad M3/día)</v>
      </c>
      <c r="C426" s="16" t="str">
        <f>VLOOKUP($A426,'[2]1. COE '!$A$22:$D$812,3,FALSE)</f>
        <v>M3/DÍA</v>
      </c>
      <c r="D426" s="122">
        <v>488</v>
      </c>
      <c r="E426" s="134">
        <f>'ACT 1'!E426+'ACT 2'!E426+'ACT 3'!E426+'ACT 4'!E426+'ACT 5'!E426+'ACT 6'!E426+'ACT 9'!E426+'ACT 10'!E426+'ACT 11'!E426+'ACT 12'!E426+Transversal!E426+'ACT 7'!E426+'ACT 8'!E426</f>
        <v>0</v>
      </c>
      <c r="F426" s="24">
        <f t="shared" si="23"/>
        <v>0</v>
      </c>
      <c r="G426" s="142"/>
      <c r="H426" s="136"/>
    </row>
    <row r="427" spans="1:8" x14ac:dyDescent="0.3">
      <c r="A427" s="7" t="s">
        <v>45</v>
      </c>
      <c r="B427" s="8" t="s">
        <v>46</v>
      </c>
      <c r="C427" s="9"/>
      <c r="D427" s="128"/>
      <c r="E427" s="9"/>
      <c r="F427" s="10">
        <f>+F428+F438+F487+F530+F537+F544+F565</f>
        <v>0</v>
      </c>
      <c r="G427" s="142"/>
      <c r="H427" s="136"/>
    </row>
    <row r="428" spans="1:8" x14ac:dyDescent="0.3">
      <c r="A428" s="28" t="s">
        <v>710</v>
      </c>
      <c r="B428" s="28" t="s">
        <v>711</v>
      </c>
      <c r="C428" s="29"/>
      <c r="D428" s="129"/>
      <c r="E428" s="30"/>
      <c r="F428" s="31">
        <f>SUM(F429:F437)</f>
        <v>0</v>
      </c>
      <c r="G428" s="142"/>
      <c r="H428" s="136"/>
    </row>
    <row r="429" spans="1:8" x14ac:dyDescent="0.3">
      <c r="A429" s="14" t="s">
        <v>712</v>
      </c>
      <c r="B429" s="15" t="s">
        <v>713</v>
      </c>
      <c r="C429" s="16" t="s">
        <v>335</v>
      </c>
      <c r="D429" s="122">
        <v>389430754</v>
      </c>
      <c r="E429" s="134">
        <f>'ACT 1'!E429+'ACT 2'!E429+'ACT 3'!E429+'ACT 4'!E429+'ACT 5'!E429+'ACT 6'!E429+'ACT 9'!E429+'ACT 10'!E429+'ACT 11'!E429+'ACT 12'!E429+Transversal!E429+'ACT 7'!E429+'ACT 8'!E429</f>
        <v>0</v>
      </c>
      <c r="F429" s="24">
        <f t="shared" ref="F429:F437" si="24">+ROUND(D429*E429,0)</f>
        <v>0</v>
      </c>
      <c r="G429" s="142"/>
      <c r="H429" s="136"/>
    </row>
    <row r="430" spans="1:8" x14ac:dyDescent="0.3">
      <c r="A430" s="32" t="s">
        <v>714</v>
      </c>
      <c r="B430" s="15" t="s">
        <v>715</v>
      </c>
      <c r="C430" s="16" t="s">
        <v>335</v>
      </c>
      <c r="D430" s="122">
        <v>389430754</v>
      </c>
      <c r="E430" s="134">
        <f>'ACT 1'!E430+'ACT 2'!E430+'ACT 3'!E430+'ACT 4'!E430+'ACT 5'!E430+'ACT 6'!E430+'ACT 9'!E430+'ACT 10'!E430+'ACT 11'!E430+'ACT 12'!E430+Transversal!E430+'ACT 7'!E430+'ACT 8'!E430</f>
        <v>0</v>
      </c>
      <c r="F430" s="24">
        <f t="shared" si="24"/>
        <v>0</v>
      </c>
      <c r="G430" s="142"/>
      <c r="H430" s="136"/>
    </row>
    <row r="431" spans="1:8" x14ac:dyDescent="0.3">
      <c r="A431" s="32" t="s">
        <v>716</v>
      </c>
      <c r="B431" s="15" t="s">
        <v>717</v>
      </c>
      <c r="C431" s="16" t="s">
        <v>335</v>
      </c>
      <c r="D431" s="122">
        <v>377992508</v>
      </c>
      <c r="E431" s="134">
        <f>'ACT 1'!E431+'ACT 2'!E431+'ACT 3'!E431+'ACT 4'!E431+'ACT 5'!E431+'ACT 6'!E431+'ACT 9'!E431+'ACT 10'!E431+'ACT 11'!E431+'ACT 12'!E431+Transversal!E431+'ACT 7'!E431+'ACT 8'!E431</f>
        <v>0</v>
      </c>
      <c r="F431" s="24">
        <f t="shared" si="24"/>
        <v>0</v>
      </c>
      <c r="G431" s="142"/>
      <c r="H431" s="136"/>
    </row>
    <row r="432" spans="1:8" x14ac:dyDescent="0.3">
      <c r="A432" s="32" t="s">
        <v>718</v>
      </c>
      <c r="B432" s="15" t="s">
        <v>719</v>
      </c>
      <c r="C432" s="16" t="s">
        <v>335</v>
      </c>
      <c r="D432" s="122">
        <v>340609988</v>
      </c>
      <c r="E432" s="134">
        <f>'ACT 1'!E432+'ACT 2'!E432+'ACT 3'!E432+'ACT 4'!E432+'ACT 5'!E432+'ACT 6'!E432+'ACT 9'!E432+'ACT 10'!E432+'ACT 11'!E432+'ACT 12'!E432+Transversal!E432+'ACT 7'!E432+'ACT 8'!E432</f>
        <v>0</v>
      </c>
      <c r="F432" s="24">
        <f t="shared" si="24"/>
        <v>0</v>
      </c>
      <c r="G432" s="142"/>
      <c r="H432" s="136"/>
    </row>
    <row r="433" spans="1:8" x14ac:dyDescent="0.3">
      <c r="A433" s="32" t="s">
        <v>720</v>
      </c>
      <c r="B433" s="15" t="s">
        <v>721</v>
      </c>
      <c r="C433" s="16" t="s">
        <v>335</v>
      </c>
      <c r="D433" s="122">
        <v>397378321</v>
      </c>
      <c r="E433" s="134">
        <f>'ACT 1'!E433+'ACT 2'!E433+'ACT 3'!E433+'ACT 4'!E433+'ACT 5'!E433+'ACT 6'!E433+'ACT 9'!E433+'ACT 10'!E433+'ACT 11'!E433+'ACT 12'!E433+Transversal!E433+'ACT 7'!E433+'ACT 8'!E433</f>
        <v>0</v>
      </c>
      <c r="F433" s="24">
        <f t="shared" si="24"/>
        <v>0</v>
      </c>
      <c r="G433" s="142"/>
      <c r="H433" s="136"/>
    </row>
    <row r="434" spans="1:8" x14ac:dyDescent="0.3">
      <c r="A434" s="32" t="s">
        <v>722</v>
      </c>
      <c r="B434" s="15" t="s">
        <v>723</v>
      </c>
      <c r="C434" s="16" t="s">
        <v>335</v>
      </c>
      <c r="D434" s="122">
        <v>353225173</v>
      </c>
      <c r="E434" s="134">
        <f>'ACT 1'!E434+'ACT 2'!E434+'ACT 3'!E434+'ACT 4'!E434+'ACT 5'!E434+'ACT 6'!E434+'ACT 9'!E434+'ACT 10'!E434+'ACT 11'!E434+'ACT 12'!E434+Transversal!E434+'ACT 7'!E434+'ACT 8'!E434</f>
        <v>0</v>
      </c>
      <c r="F434" s="24">
        <f t="shared" si="24"/>
        <v>0</v>
      </c>
      <c r="G434" s="142"/>
      <c r="H434" s="136"/>
    </row>
    <row r="435" spans="1:8" x14ac:dyDescent="0.3">
      <c r="A435" s="32" t="s">
        <v>724</v>
      </c>
      <c r="B435" s="15" t="s">
        <v>725</v>
      </c>
      <c r="C435" s="16" t="s">
        <v>335</v>
      </c>
      <c r="D435" s="122">
        <v>221792551</v>
      </c>
      <c r="E435" s="134">
        <f>'ACT 1'!E435+'ACT 2'!E435+'ACT 3'!E435+'ACT 4'!E435+'ACT 5'!E435+'ACT 6'!E435+'ACT 9'!E435+'ACT 10'!E435+'ACT 11'!E435+'ACT 12'!E435+Transversal!E435+'ACT 7'!E435+'ACT 8'!E435</f>
        <v>0</v>
      </c>
      <c r="F435" s="24">
        <f t="shared" si="24"/>
        <v>0</v>
      </c>
      <c r="G435" s="142"/>
      <c r="H435" s="136"/>
    </row>
    <row r="436" spans="1:8" x14ac:dyDescent="0.3">
      <c r="A436" s="32" t="s">
        <v>726</v>
      </c>
      <c r="B436" s="15" t="s">
        <v>727</v>
      </c>
      <c r="C436" s="16" t="s">
        <v>728</v>
      </c>
      <c r="D436" s="122">
        <v>340612</v>
      </c>
      <c r="E436" s="134">
        <f>'ACT 1'!E436+'ACT 2'!E436+'ACT 3'!E436+'ACT 4'!E436+'ACT 5'!E436+'ACT 6'!E436+'ACT 9'!E436+'ACT 10'!E436+'ACT 11'!E436+'ACT 12'!E436+Transversal!E436+'ACT 7'!E436+'ACT 8'!E436</f>
        <v>0</v>
      </c>
      <c r="F436" s="24">
        <f t="shared" si="24"/>
        <v>0</v>
      </c>
      <c r="G436" s="142"/>
      <c r="H436" s="136"/>
    </row>
    <row r="437" spans="1:8" x14ac:dyDescent="0.3">
      <c r="A437" s="32" t="s">
        <v>729</v>
      </c>
      <c r="B437" s="15" t="s">
        <v>730</v>
      </c>
      <c r="C437" s="16" t="s">
        <v>728</v>
      </c>
      <c r="D437" s="122">
        <v>381484</v>
      </c>
      <c r="E437" s="134">
        <f>'ACT 1'!E437+'ACT 2'!E437+'ACT 3'!E437+'ACT 4'!E437+'ACT 5'!E437+'ACT 6'!E437+'ACT 9'!E437+'ACT 10'!E437+'ACT 11'!E437+'ACT 12'!E437+Transversal!E437+'ACT 7'!E437+'ACT 8'!E437</f>
        <v>0</v>
      </c>
      <c r="F437" s="24">
        <f t="shared" si="24"/>
        <v>0</v>
      </c>
      <c r="G437" s="142"/>
      <c r="H437" s="136"/>
    </row>
    <row r="438" spans="1:8" x14ac:dyDescent="0.3">
      <c r="A438" s="35" t="s">
        <v>731</v>
      </c>
      <c r="B438" s="36" t="s">
        <v>732</v>
      </c>
      <c r="C438" s="29"/>
      <c r="D438" s="129"/>
      <c r="E438" s="30"/>
      <c r="F438" s="31">
        <f>+F439+F450+F476+F461+F465</f>
        <v>0</v>
      </c>
      <c r="G438" s="142"/>
      <c r="H438" s="136"/>
    </row>
    <row r="439" spans="1:8" x14ac:dyDescent="0.3">
      <c r="A439" s="35" t="s">
        <v>733</v>
      </c>
      <c r="B439" s="36" t="s">
        <v>734</v>
      </c>
      <c r="C439" s="29"/>
      <c r="D439" s="129"/>
      <c r="E439" s="30"/>
      <c r="F439" s="31">
        <f>SUM(F440:F449)</f>
        <v>0</v>
      </c>
      <c r="G439" s="142"/>
      <c r="H439" s="136"/>
    </row>
    <row r="440" spans="1:8" x14ac:dyDescent="0.3">
      <c r="A440" s="14" t="s">
        <v>735</v>
      </c>
      <c r="B440" s="15" t="str">
        <f>VLOOKUP($A440,'[2]1. COE '!$A$22:$D$812,2,FALSE)</f>
        <v>Reentube haz de tubos con cabezales de espesor E ≤ 3 ½ rango RH ≤ 50 Tubos</v>
      </c>
      <c r="C440" s="16" t="str">
        <f>VLOOKUP($A440,'[2]1. COE '!$A$22:$D$812,3,FALSE)</f>
        <v>TUBO</v>
      </c>
      <c r="D440" s="122">
        <v>118217</v>
      </c>
      <c r="E440" s="134">
        <f>'ACT 1'!E440+'ACT 2'!E440+'ACT 3'!E440+'ACT 4'!E440+'ACT 5'!E440+'ACT 6'!E440+'ACT 9'!E440+'ACT 10'!E440+'ACT 11'!E440+'ACT 12'!E440+Transversal!E440+'ACT 7'!E440+'ACT 8'!E440</f>
        <v>0</v>
      </c>
      <c r="F440" s="24">
        <f t="shared" ref="F440:F449" si="25">+ROUND(D440*E440,0)</f>
        <v>0</v>
      </c>
      <c r="G440" s="142"/>
      <c r="H440" s="136"/>
    </row>
    <row r="441" spans="1:8" x14ac:dyDescent="0.3">
      <c r="A441" s="14" t="s">
        <v>736</v>
      </c>
      <c r="B441" s="15" t="str">
        <f>VLOOKUP($A441,'[2]1. COE '!$A$22:$D$812,2,FALSE)</f>
        <v>Reentube haz de tubos con cabezales de espesor E ≤ 3 ½ rango 50 &lt; RH ≤ 100 Tubos</v>
      </c>
      <c r="C441" s="16" t="str">
        <f>VLOOKUP($A441,'[2]1. COE '!$A$22:$D$812,3,FALSE)</f>
        <v>TUBO</v>
      </c>
      <c r="D441" s="122">
        <v>112183</v>
      </c>
      <c r="E441" s="134">
        <f>'ACT 1'!E441+'ACT 2'!E441+'ACT 3'!E441+'ACT 4'!E441+'ACT 5'!E441+'ACT 6'!E441+'ACT 9'!E441+'ACT 10'!E441+'ACT 11'!E441+'ACT 12'!E441+Transversal!E441+'ACT 7'!E441+'ACT 8'!E441</f>
        <v>0</v>
      </c>
      <c r="F441" s="24">
        <f t="shared" si="25"/>
        <v>0</v>
      </c>
      <c r="G441" s="142"/>
      <c r="H441" s="136"/>
    </row>
    <row r="442" spans="1:8" x14ac:dyDescent="0.3">
      <c r="A442" s="14" t="s">
        <v>737</v>
      </c>
      <c r="B442" s="15" t="str">
        <f>VLOOKUP($A442,'[2]1. COE '!$A$22:$D$812,2,FALSE)</f>
        <v>Reentube haz de tubos con cabezales de espesor E ≤ 3 ½ rango 100 &lt; RH ≤ 200 Tubos</v>
      </c>
      <c r="C442" s="16" t="str">
        <f>VLOOKUP($A442,'[2]1. COE '!$A$22:$D$812,3,FALSE)</f>
        <v>TUBO</v>
      </c>
      <c r="D442" s="122">
        <v>103796</v>
      </c>
      <c r="E442" s="134">
        <f>'ACT 1'!E442+'ACT 2'!E442+'ACT 3'!E442+'ACT 4'!E442+'ACT 5'!E442+'ACT 6'!E442+'ACT 9'!E442+'ACT 10'!E442+'ACT 11'!E442+'ACT 12'!E442+Transversal!E442+'ACT 7'!E442+'ACT 8'!E442</f>
        <v>0</v>
      </c>
      <c r="F442" s="24">
        <f t="shared" si="25"/>
        <v>0</v>
      </c>
      <c r="G442" s="142"/>
      <c r="H442" s="136"/>
    </row>
    <row r="443" spans="1:8" x14ac:dyDescent="0.3">
      <c r="A443" s="14" t="s">
        <v>738</v>
      </c>
      <c r="B443" s="15" t="str">
        <f>VLOOKUP($A443,'[2]1. COE '!$A$22:$D$812,2,FALSE)</f>
        <v>Reentube haz de tubos con cabezales de espesor E ≤ 3 ½ rango 200 &lt; RH ≤ 500 Tubos</v>
      </c>
      <c r="C443" s="16" t="str">
        <f>VLOOKUP($A443,'[2]1. COE '!$A$22:$D$812,3,FALSE)</f>
        <v>TUBO</v>
      </c>
      <c r="D443" s="122">
        <v>93672</v>
      </c>
      <c r="E443" s="134">
        <f>'ACT 1'!E443+'ACT 2'!E443+'ACT 3'!E443+'ACT 4'!E443+'ACT 5'!E443+'ACT 6'!E443+'ACT 9'!E443+'ACT 10'!E443+'ACT 11'!E443+'ACT 12'!E443+Transversal!E443+'ACT 7'!E443+'ACT 8'!E443</f>
        <v>0</v>
      </c>
      <c r="F443" s="24">
        <f t="shared" si="25"/>
        <v>0</v>
      </c>
      <c r="G443" s="142"/>
      <c r="H443" s="136"/>
    </row>
    <row r="444" spans="1:8" x14ac:dyDescent="0.3">
      <c r="A444" s="14" t="s">
        <v>739</v>
      </c>
      <c r="B444" s="15" t="str">
        <f>VLOOKUP($A444,'[2]1. COE '!$A$22:$D$812,2,FALSE)</f>
        <v>Reentube haz de tubos con cabezales de espesor E ≤ 3 ½ rango 500 &lt; RH ≤ 900 Tubos</v>
      </c>
      <c r="C444" s="16" t="str">
        <f>VLOOKUP($A444,'[2]1. COE '!$A$22:$D$812,3,FALSE)</f>
        <v>TUBO</v>
      </c>
      <c r="D444" s="122">
        <v>99863</v>
      </c>
      <c r="E444" s="134">
        <f>'ACT 1'!E444+'ACT 2'!E444+'ACT 3'!E444+'ACT 4'!E444+'ACT 5'!E444+'ACT 6'!E444+'ACT 9'!E444+'ACT 10'!E444+'ACT 11'!E444+'ACT 12'!E444+Transversal!E444+'ACT 7'!E444+'ACT 8'!E444</f>
        <v>0</v>
      </c>
      <c r="F444" s="24">
        <f t="shared" si="25"/>
        <v>0</v>
      </c>
      <c r="G444" s="142"/>
      <c r="H444" s="136"/>
    </row>
    <row r="445" spans="1:8" x14ac:dyDescent="0.3">
      <c r="A445" s="14" t="s">
        <v>740</v>
      </c>
      <c r="B445" s="15" t="str">
        <f>VLOOKUP($A445,'[2]1. COE '!$A$22:$D$812,2,FALSE)</f>
        <v>Reentube haz de tubos con cabezales de espesor E ≤ 3 ½ rango 900 &lt; RH ≤ 1200 Tubos</v>
      </c>
      <c r="C445" s="16" t="str">
        <f>VLOOKUP($A445,'[2]1. COE '!$A$22:$D$812,3,FALSE)</f>
        <v>TUBO</v>
      </c>
      <c r="D445" s="122">
        <v>99093</v>
      </c>
      <c r="E445" s="134">
        <f>'ACT 1'!E445+'ACT 2'!E445+'ACT 3'!E445+'ACT 4'!E445+'ACT 5'!E445+'ACT 6'!E445+'ACT 9'!E445+'ACT 10'!E445+'ACT 11'!E445+'ACT 12'!E445+Transversal!E445+'ACT 7'!E445+'ACT 8'!E445</f>
        <v>0</v>
      </c>
      <c r="F445" s="24">
        <f t="shared" si="25"/>
        <v>0</v>
      </c>
      <c r="G445" s="142"/>
      <c r="H445" s="136"/>
    </row>
    <row r="446" spans="1:8" x14ac:dyDescent="0.3">
      <c r="A446" s="14" t="s">
        <v>741</v>
      </c>
      <c r="B446" s="15" t="str">
        <f>VLOOKUP($A446,'[2]1. COE '!$A$22:$D$812,2,FALSE)</f>
        <v>Reentube haz de tubos con cabezales de espesor E ≤ 3 ½ rango 1200 &lt; RH ≤ 1700 Tubos</v>
      </c>
      <c r="C446" s="16" t="str">
        <f>VLOOKUP($A446,'[2]1. COE '!$A$22:$D$812,3,FALSE)</f>
        <v>TUBO</v>
      </c>
      <c r="D446" s="122">
        <v>99093</v>
      </c>
      <c r="E446" s="134">
        <f>'ACT 1'!E446+'ACT 2'!E446+'ACT 3'!E446+'ACT 4'!E446+'ACT 5'!E446+'ACT 6'!E446+'ACT 9'!E446+'ACT 10'!E446+'ACT 11'!E446+'ACT 12'!E446+Transversal!E446+'ACT 7'!E446+'ACT 8'!E446</f>
        <v>0</v>
      </c>
      <c r="F446" s="24">
        <f t="shared" si="25"/>
        <v>0</v>
      </c>
      <c r="G446" s="142"/>
      <c r="H446" s="136"/>
    </row>
    <row r="447" spans="1:8" x14ac:dyDescent="0.3">
      <c r="A447" s="14" t="s">
        <v>742</v>
      </c>
      <c r="B447" s="15" t="str">
        <f>VLOOKUP($A447,'[2]1. COE '!$A$22:$D$812,2,FALSE)</f>
        <v>Reentube haz de tubos con cabezales de espesor E ≤ 3 ½ rango 1700 &lt; RH ≤ 2200 Tubos</v>
      </c>
      <c r="C447" s="16" t="str">
        <f>VLOOKUP($A447,'[2]1. COE '!$A$22:$D$812,3,FALSE)</f>
        <v>TUBO</v>
      </c>
      <c r="D447" s="122">
        <v>99093</v>
      </c>
      <c r="E447" s="134">
        <f>'ACT 1'!E447+'ACT 2'!E447+'ACT 3'!E447+'ACT 4'!E447+'ACT 5'!E447+'ACT 6'!E447+'ACT 9'!E447+'ACT 10'!E447+'ACT 11'!E447+'ACT 12'!E447+Transversal!E447+'ACT 7'!E447+'ACT 8'!E447</f>
        <v>0</v>
      </c>
      <c r="F447" s="24">
        <f t="shared" si="25"/>
        <v>0</v>
      </c>
      <c r="G447" s="142"/>
      <c r="H447" s="136"/>
    </row>
    <row r="448" spans="1:8" x14ac:dyDescent="0.3">
      <c r="A448" s="14" t="s">
        <v>743</v>
      </c>
      <c r="B448" s="15" t="str">
        <f>VLOOKUP($A448,'[2]1. COE '!$A$22:$D$812,2,FALSE)</f>
        <v>Reentube haz de tubos con cabezales de espesor E ≤ 3 ½ rango 2200 &lt; RH ≤ 2700 Tubos</v>
      </c>
      <c r="C448" s="16" t="str">
        <f>VLOOKUP($A448,'[2]1. COE '!$A$22:$D$812,3,FALSE)</f>
        <v>TUBO</v>
      </c>
      <c r="D448" s="122">
        <v>99093</v>
      </c>
      <c r="E448" s="134">
        <f>'ACT 1'!E448+'ACT 2'!E448+'ACT 3'!E448+'ACT 4'!E448+'ACT 5'!E448+'ACT 6'!E448+'ACT 9'!E448+'ACT 10'!E448+'ACT 11'!E448+'ACT 12'!E448+Transversal!E448+'ACT 7'!E448+'ACT 8'!E448</f>
        <v>0</v>
      </c>
      <c r="F448" s="24">
        <f t="shared" si="25"/>
        <v>0</v>
      </c>
      <c r="G448" s="142"/>
      <c r="H448" s="136"/>
    </row>
    <row r="449" spans="1:8" x14ac:dyDescent="0.3">
      <c r="A449" s="14" t="s">
        <v>744</v>
      </c>
      <c r="B449" s="15" t="str">
        <f>VLOOKUP($A449,'[2]1. COE '!$A$22:$D$812,2,FALSE)</f>
        <v>Reentube haz de tubos con cabezales de espesor E ≤ 3 ½ rango RH &gt;2700 Tubos</v>
      </c>
      <c r="C449" s="16" t="str">
        <f>VLOOKUP($A449,'[2]1. COE '!$A$22:$D$812,3,FALSE)</f>
        <v>TUBO</v>
      </c>
      <c r="D449" s="122">
        <v>99093</v>
      </c>
      <c r="E449" s="134">
        <f>'ACT 1'!E449+'ACT 2'!E449+'ACT 3'!E449+'ACT 4'!E449+'ACT 5'!E449+'ACT 6'!E449+'ACT 9'!E449+'ACT 10'!E449+'ACT 11'!E449+'ACT 12'!E449+Transversal!E449+'ACT 7'!E449+'ACT 8'!E449</f>
        <v>0</v>
      </c>
      <c r="F449" s="24">
        <f t="shared" si="25"/>
        <v>0</v>
      </c>
      <c r="G449" s="142"/>
      <c r="H449" s="136"/>
    </row>
    <row r="450" spans="1:8" x14ac:dyDescent="0.3">
      <c r="A450" s="35" t="s">
        <v>745</v>
      </c>
      <c r="B450" s="36" t="s">
        <v>746</v>
      </c>
      <c r="C450" s="29"/>
      <c r="D450" s="129"/>
      <c r="E450" s="30"/>
      <c r="F450" s="31">
        <f>SUM(F451:F460)</f>
        <v>0</v>
      </c>
      <c r="G450" s="142"/>
      <c r="H450" s="136"/>
    </row>
    <row r="451" spans="1:8" x14ac:dyDescent="0.3">
      <c r="A451" s="14" t="s">
        <v>747</v>
      </c>
      <c r="B451" s="15" t="str">
        <f>VLOOKUP($A451,'[2]1. COE '!$A$22:$D$812,2,FALSE)</f>
        <v>Reentube haz de tubos con cabezales de espesor 3 ½” &lt; e ≤  6” rango RH ≤ 50 Tubos</v>
      </c>
      <c r="C451" s="16" t="str">
        <f>VLOOKUP($A451,'[2]1. COE '!$A$22:$D$812,3,FALSE)</f>
        <v>TUBO</v>
      </c>
      <c r="D451" s="122">
        <v>126083</v>
      </c>
      <c r="E451" s="134">
        <f>'ACT 1'!E451+'ACT 2'!E451+'ACT 3'!E451+'ACT 4'!E451+'ACT 5'!E451+'ACT 6'!E451+'ACT 9'!E451+'ACT 10'!E451+'ACT 11'!E451+'ACT 12'!E451+Transversal!E451+'ACT 7'!E451+'ACT 8'!E451</f>
        <v>0</v>
      </c>
      <c r="F451" s="24">
        <f t="shared" ref="F451:F460" si="26">+ROUND(D451*E451,0)</f>
        <v>0</v>
      </c>
      <c r="G451" s="142"/>
      <c r="H451" s="136"/>
    </row>
    <row r="452" spans="1:8" x14ac:dyDescent="0.3">
      <c r="A452" s="14" t="s">
        <v>748</v>
      </c>
      <c r="B452" s="15" t="str">
        <f>VLOOKUP($A452,'[2]1. COE '!$A$22:$D$812,2,FALSE)</f>
        <v>Reentube haz de tubos con cabezales de espesor 3 ½” &lt; e ≤  6” rango 50 &lt; RH ≤ 100 Tubos</v>
      </c>
      <c r="C452" s="16" t="str">
        <f>VLOOKUP($A452,'[2]1. COE '!$A$22:$D$812,3,FALSE)</f>
        <v>TUBO</v>
      </c>
      <c r="D452" s="122">
        <v>114843</v>
      </c>
      <c r="E452" s="134">
        <f>'ACT 1'!E452+'ACT 2'!E452+'ACT 3'!E452+'ACT 4'!E452+'ACT 5'!E452+'ACT 6'!E452+'ACT 9'!E452+'ACT 10'!E452+'ACT 11'!E452+'ACT 12'!E452+Transversal!E452+'ACT 7'!E452+'ACT 8'!E452</f>
        <v>0</v>
      </c>
      <c r="F452" s="24">
        <f t="shared" si="26"/>
        <v>0</v>
      </c>
      <c r="G452" s="142"/>
      <c r="H452" s="136"/>
    </row>
    <row r="453" spans="1:8" x14ac:dyDescent="0.3">
      <c r="A453" s="14" t="s">
        <v>749</v>
      </c>
      <c r="B453" s="15" t="str">
        <f>VLOOKUP($A453,'[2]1. COE '!$A$22:$D$812,2,FALSE)</f>
        <v>Reentube haz de tubos con cabezales de espesor 3 ½” &lt; e ≤  6” rango 100 &lt; RH ≤ 200 Tubos</v>
      </c>
      <c r="C453" s="16" t="str">
        <f>VLOOKUP($A453,'[2]1. COE '!$A$22:$D$812,3,FALSE)</f>
        <v>TUBO</v>
      </c>
      <c r="D453" s="122">
        <v>107422</v>
      </c>
      <c r="E453" s="134">
        <f>'ACT 1'!E453+'ACT 2'!E453+'ACT 3'!E453+'ACT 4'!E453+'ACT 5'!E453+'ACT 6'!E453+'ACT 9'!E453+'ACT 10'!E453+'ACT 11'!E453+'ACT 12'!E453+Transversal!E453+'ACT 7'!E453+'ACT 8'!E453</f>
        <v>0</v>
      </c>
      <c r="F453" s="24">
        <f t="shared" si="26"/>
        <v>0</v>
      </c>
      <c r="G453" s="142"/>
      <c r="H453" s="136"/>
    </row>
    <row r="454" spans="1:8" x14ac:dyDescent="0.3">
      <c r="A454" s="14" t="s">
        <v>750</v>
      </c>
      <c r="B454" s="15" t="str">
        <f>VLOOKUP($A454,'[2]1. COE '!$A$22:$D$812,2,FALSE)</f>
        <v>Reentube haz de tubos con cabezales de espesor 3 ½” &lt; e ≤  6” rango 200 &lt; RH ≤ 500 Tubos</v>
      </c>
      <c r="C454" s="16" t="str">
        <f>VLOOKUP($A454,'[2]1. COE '!$A$22:$D$812,3,FALSE)</f>
        <v>TUBO</v>
      </c>
      <c r="D454" s="122">
        <v>106678</v>
      </c>
      <c r="E454" s="134">
        <f>'ACT 1'!E454+'ACT 2'!E454+'ACT 3'!E454+'ACT 4'!E454+'ACT 5'!E454+'ACT 6'!E454+'ACT 9'!E454+'ACT 10'!E454+'ACT 11'!E454+'ACT 12'!E454+Transversal!E454+'ACT 7'!E454+'ACT 8'!E454</f>
        <v>0</v>
      </c>
      <c r="F454" s="24">
        <f t="shared" si="26"/>
        <v>0</v>
      </c>
      <c r="G454" s="142"/>
      <c r="H454" s="136"/>
    </row>
    <row r="455" spans="1:8" x14ac:dyDescent="0.3">
      <c r="A455" s="14" t="s">
        <v>751</v>
      </c>
      <c r="B455" s="15" t="str">
        <f>VLOOKUP($A455,'[2]1. COE '!$A$22:$D$812,2,FALSE)</f>
        <v>Reentube haz de tubos con cabezales de espesor 3 ½” &lt; e ≤  6” rango 500 &lt; RH ≤ 900 Tubos</v>
      </c>
      <c r="C455" s="16" t="str">
        <f>VLOOKUP($A455,'[2]1. COE '!$A$22:$D$812,3,FALSE)</f>
        <v>TUBO</v>
      </c>
      <c r="D455" s="122">
        <v>106034</v>
      </c>
      <c r="E455" s="134">
        <f>'ACT 1'!E455+'ACT 2'!E455+'ACT 3'!E455+'ACT 4'!E455+'ACT 5'!E455+'ACT 6'!E455+'ACT 9'!E455+'ACT 10'!E455+'ACT 11'!E455+'ACT 12'!E455+Transversal!E455+'ACT 7'!E455+'ACT 8'!E455</f>
        <v>0</v>
      </c>
      <c r="F455" s="24">
        <f t="shared" si="26"/>
        <v>0</v>
      </c>
      <c r="G455" s="142"/>
      <c r="H455" s="136"/>
    </row>
    <row r="456" spans="1:8" x14ac:dyDescent="0.3">
      <c r="A456" s="14" t="s">
        <v>752</v>
      </c>
      <c r="B456" s="15" t="str">
        <f>VLOOKUP($A456,'[2]1. COE '!$A$22:$D$812,2,FALSE)</f>
        <v>Reentube haz de tubos con cabezales de espesor 3 ½” &lt; e ≤  6” rango 900 &lt; RH ≤ 1200 Tubos</v>
      </c>
      <c r="C456" s="16" t="str">
        <f>VLOOKUP($A456,'[2]1. COE '!$A$22:$D$812,3,FALSE)</f>
        <v>TUBO</v>
      </c>
      <c r="D456" s="122">
        <v>105471</v>
      </c>
      <c r="E456" s="134">
        <f>'ACT 1'!E456+'ACT 2'!E456+'ACT 3'!E456+'ACT 4'!E456+'ACT 5'!E456+'ACT 6'!E456+'ACT 9'!E456+'ACT 10'!E456+'ACT 11'!E456+'ACT 12'!E456+Transversal!E456+'ACT 7'!E456+'ACT 8'!E456</f>
        <v>0</v>
      </c>
      <c r="F456" s="24">
        <f t="shared" si="26"/>
        <v>0</v>
      </c>
      <c r="G456" s="142"/>
      <c r="H456" s="136"/>
    </row>
    <row r="457" spans="1:8" x14ac:dyDescent="0.3">
      <c r="A457" s="14" t="s">
        <v>753</v>
      </c>
      <c r="B457" s="15" t="str">
        <f>VLOOKUP($A457,'[2]1. COE '!$A$22:$D$812,2,FALSE)</f>
        <v>Reentube haz de tubos con cabezales de espesor 3 ½” &lt; e ≤  6” rango 1200 &lt; RH ≤ 1700 Tubos</v>
      </c>
      <c r="C457" s="16" t="str">
        <f>VLOOKUP($A457,'[2]1. COE '!$A$22:$D$812,3,FALSE)</f>
        <v>TUBO</v>
      </c>
      <c r="D457" s="122">
        <v>103780</v>
      </c>
      <c r="E457" s="134">
        <f>'ACT 1'!E457+'ACT 2'!E457+'ACT 3'!E457+'ACT 4'!E457+'ACT 5'!E457+'ACT 6'!E457+'ACT 9'!E457+'ACT 10'!E457+'ACT 11'!E457+'ACT 12'!E457+Transversal!E457+'ACT 7'!E457+'ACT 8'!E457</f>
        <v>0</v>
      </c>
      <c r="F457" s="24">
        <f t="shared" si="26"/>
        <v>0</v>
      </c>
      <c r="G457" s="142"/>
      <c r="H457" s="136"/>
    </row>
    <row r="458" spans="1:8" x14ac:dyDescent="0.3">
      <c r="A458" s="14" t="s">
        <v>754</v>
      </c>
      <c r="B458" s="15" t="str">
        <f>VLOOKUP($A458,'[2]1. COE '!$A$22:$D$812,2,FALSE)</f>
        <v>Reentube haz de tubos con cabezales de espesor 3 ½” &lt; e ≤  6” rango 1700 &lt; RH ≤ 2200 Tubos</v>
      </c>
      <c r="C458" s="16" t="str">
        <f>VLOOKUP($A458,'[2]1. COE '!$A$22:$D$812,3,FALSE)</f>
        <v>TUBO</v>
      </c>
      <c r="D458" s="122">
        <v>103780</v>
      </c>
      <c r="E458" s="134">
        <f>'ACT 1'!E458+'ACT 2'!E458+'ACT 3'!E458+'ACT 4'!E458+'ACT 5'!E458+'ACT 6'!E458+'ACT 9'!E458+'ACT 10'!E458+'ACT 11'!E458+'ACT 12'!E458+Transversal!E458+'ACT 7'!E458+'ACT 8'!E458</f>
        <v>0</v>
      </c>
      <c r="F458" s="24">
        <f t="shared" si="26"/>
        <v>0</v>
      </c>
      <c r="G458" s="142"/>
      <c r="H458" s="136"/>
    </row>
    <row r="459" spans="1:8" x14ac:dyDescent="0.3">
      <c r="A459" s="14" t="s">
        <v>755</v>
      </c>
      <c r="B459" s="15" t="str">
        <f>VLOOKUP($A459,'[2]1. COE '!$A$22:$D$812,2,FALSE)</f>
        <v>Reentube haz de tubos con cabezales de espesor 3 ½” &lt; e ≤  6” rango 2200 &lt; RH ≤ 2700 Tubos</v>
      </c>
      <c r="C459" s="16" t="str">
        <f>VLOOKUP($A459,'[2]1. COE '!$A$22:$D$812,3,FALSE)</f>
        <v>TUBO</v>
      </c>
      <c r="D459" s="122">
        <v>103780</v>
      </c>
      <c r="E459" s="134">
        <f>'ACT 1'!E459+'ACT 2'!E459+'ACT 3'!E459+'ACT 4'!E459+'ACT 5'!E459+'ACT 6'!E459+'ACT 9'!E459+'ACT 10'!E459+'ACT 11'!E459+'ACT 12'!E459+Transversal!E459+'ACT 7'!E459+'ACT 8'!E459</f>
        <v>0</v>
      </c>
      <c r="F459" s="24">
        <f t="shared" si="26"/>
        <v>0</v>
      </c>
      <c r="G459" s="142"/>
      <c r="H459" s="136"/>
    </row>
    <row r="460" spans="1:8" x14ac:dyDescent="0.3">
      <c r="A460" s="14" t="s">
        <v>756</v>
      </c>
      <c r="B460" s="15" t="str">
        <f>VLOOKUP($A460,'[2]1. COE '!$A$22:$D$812,2,FALSE)</f>
        <v>Reentube haz de tubos con cabezales de espesor 3 ½” &lt; e ≤  6” rango RH &gt;2700 Tubos</v>
      </c>
      <c r="C460" s="16" t="str">
        <f>VLOOKUP($A460,'[2]1. COE '!$A$22:$D$812,3,FALSE)</f>
        <v>TUBO</v>
      </c>
      <c r="D460" s="122">
        <v>103780</v>
      </c>
      <c r="E460" s="134">
        <f>'ACT 1'!E460+'ACT 2'!E460+'ACT 3'!E460+'ACT 4'!E460+'ACT 5'!E460+'ACT 6'!E460+'ACT 9'!E460+'ACT 10'!E460+'ACT 11'!E460+'ACT 12'!E460+Transversal!E460+'ACT 7'!E460+'ACT 8'!E460</f>
        <v>0</v>
      </c>
      <c r="F460" s="24">
        <f t="shared" si="26"/>
        <v>0</v>
      </c>
      <c r="G460" s="142"/>
      <c r="H460" s="136"/>
    </row>
    <row r="461" spans="1:8" x14ac:dyDescent="0.3">
      <c r="A461" s="35" t="s">
        <v>757</v>
      </c>
      <c r="B461" s="35" t="s">
        <v>758</v>
      </c>
      <c r="C461" s="29"/>
      <c r="D461" s="129"/>
      <c r="E461" s="30"/>
      <c r="F461" s="31">
        <f>SUM(F462:F464)</f>
        <v>0</v>
      </c>
      <c r="G461" s="142"/>
      <c r="H461" s="136"/>
    </row>
    <row r="462" spans="1:8" x14ac:dyDescent="0.3">
      <c r="A462" s="14" t="s">
        <v>759</v>
      </c>
      <c r="B462" s="15" t="s">
        <v>760</v>
      </c>
      <c r="C462" s="16" t="s">
        <v>761</v>
      </c>
      <c r="D462" s="122">
        <v>42916</v>
      </c>
      <c r="E462" s="134">
        <f>'ACT 1'!E462+'ACT 2'!E462+'ACT 3'!E462+'ACT 4'!E462+'ACT 5'!E462+'ACT 6'!E462+'ACT 9'!E462+'ACT 10'!E462+'ACT 11'!E462+'ACT 12'!E462+Transversal!E462+'ACT 7'!E462+'ACT 8'!E462</f>
        <v>0</v>
      </c>
      <c r="F462" s="24">
        <f t="shared" ref="F462:F464" si="27">+ROUND(D462*E462,0)</f>
        <v>0</v>
      </c>
      <c r="G462" s="142"/>
      <c r="H462" s="136"/>
    </row>
    <row r="463" spans="1:8" x14ac:dyDescent="0.3">
      <c r="A463" s="14" t="s">
        <v>762</v>
      </c>
      <c r="B463" s="15" t="s">
        <v>763</v>
      </c>
      <c r="C463" s="16" t="s">
        <v>761</v>
      </c>
      <c r="D463" s="122">
        <v>48910</v>
      </c>
      <c r="E463" s="134">
        <f>'ACT 1'!E463+'ACT 2'!E463+'ACT 3'!E463+'ACT 4'!E463+'ACT 5'!E463+'ACT 6'!E463+'ACT 9'!E463+'ACT 10'!E463+'ACT 11'!E463+'ACT 12'!E463+Transversal!E463+'ACT 7'!E463+'ACT 8'!E463</f>
        <v>0</v>
      </c>
      <c r="F463" s="24">
        <f t="shared" si="27"/>
        <v>0</v>
      </c>
      <c r="G463" s="142"/>
      <c r="H463" s="136"/>
    </row>
    <row r="464" spans="1:8" x14ac:dyDescent="0.3">
      <c r="A464" s="14" t="s">
        <v>764</v>
      </c>
      <c r="B464" s="15" t="s">
        <v>765</v>
      </c>
      <c r="C464" s="16" t="s">
        <v>761</v>
      </c>
      <c r="D464" s="122">
        <v>46013</v>
      </c>
      <c r="E464" s="134">
        <f>'ACT 1'!E464+'ACT 2'!E464+'ACT 3'!E464+'ACT 4'!E464+'ACT 5'!E464+'ACT 6'!E464+'ACT 9'!E464+'ACT 10'!E464+'ACT 11'!E464+'ACT 12'!E464+Transversal!E464+'ACT 7'!E464+'ACT 8'!E464</f>
        <v>0</v>
      </c>
      <c r="F464" s="24">
        <f t="shared" si="27"/>
        <v>0</v>
      </c>
      <c r="G464" s="142"/>
      <c r="H464" s="136"/>
    </row>
    <row r="465" spans="1:8" x14ac:dyDescent="0.3">
      <c r="A465" s="35" t="s">
        <v>766</v>
      </c>
      <c r="B465" s="35" t="s">
        <v>767</v>
      </c>
      <c r="C465" s="29"/>
      <c r="D465" s="129"/>
      <c r="E465" s="30"/>
      <c r="F465" s="31">
        <f>SUM(F466:F475)</f>
        <v>0</v>
      </c>
      <c r="G465" s="142"/>
      <c r="H465" s="136"/>
    </row>
    <row r="466" spans="1:8" x14ac:dyDescent="0.3">
      <c r="A466" s="14" t="s">
        <v>768</v>
      </c>
      <c r="B466" s="15" t="s">
        <v>769</v>
      </c>
      <c r="C466" s="16" t="s">
        <v>335</v>
      </c>
      <c r="D466" s="122">
        <v>3576330</v>
      </c>
      <c r="E466" s="134">
        <f>'ACT 1'!E466+'ACT 2'!E466+'ACT 3'!E466+'ACT 4'!E466+'ACT 5'!E466+'ACT 6'!E466+'ACT 9'!E466+'ACT 10'!E466+'ACT 11'!E466+'ACT 12'!E466+Transversal!E466+'ACT 7'!E466+'ACT 8'!E466</f>
        <v>0</v>
      </c>
      <c r="F466" s="24">
        <f t="shared" ref="F466:F475" si="28">+ROUND(D466*E466,0)</f>
        <v>0</v>
      </c>
      <c r="G466" s="142"/>
      <c r="H466" s="136"/>
    </row>
    <row r="467" spans="1:8" x14ac:dyDescent="0.3">
      <c r="A467" s="14" t="s">
        <v>770</v>
      </c>
      <c r="B467" s="15" t="s">
        <v>771</v>
      </c>
      <c r="C467" s="16" t="s">
        <v>335</v>
      </c>
      <c r="D467" s="122">
        <v>5070947</v>
      </c>
      <c r="E467" s="134">
        <f>'ACT 1'!E467+'ACT 2'!E467+'ACT 3'!E467+'ACT 4'!E467+'ACT 5'!E467+'ACT 6'!E467+'ACT 9'!E467+'ACT 10'!E467+'ACT 11'!E467+'ACT 12'!E467+Transversal!E467+'ACT 7'!E467+'ACT 8'!E467</f>
        <v>0</v>
      </c>
      <c r="F467" s="24">
        <f t="shared" si="28"/>
        <v>0</v>
      </c>
      <c r="G467" s="142"/>
      <c r="H467" s="136"/>
    </row>
    <row r="468" spans="1:8" x14ac:dyDescent="0.3">
      <c r="A468" s="14" t="s">
        <v>772</v>
      </c>
      <c r="B468" s="15" t="s">
        <v>773</v>
      </c>
      <c r="C468" s="16" t="s">
        <v>335</v>
      </c>
      <c r="D468" s="122">
        <v>8801275</v>
      </c>
      <c r="E468" s="134">
        <f>'ACT 1'!E468+'ACT 2'!E468+'ACT 3'!E468+'ACT 4'!E468+'ACT 5'!E468+'ACT 6'!E468+'ACT 9'!E468+'ACT 10'!E468+'ACT 11'!E468+'ACT 12'!E468+Transversal!E468+'ACT 7'!E468+'ACT 8'!E468</f>
        <v>0</v>
      </c>
      <c r="F468" s="24">
        <f t="shared" si="28"/>
        <v>0</v>
      </c>
      <c r="G468" s="142"/>
      <c r="H468" s="136"/>
    </row>
    <row r="469" spans="1:8" x14ac:dyDescent="0.3">
      <c r="A469" s="14" t="s">
        <v>774</v>
      </c>
      <c r="B469" s="15" t="s">
        <v>775</v>
      </c>
      <c r="C469" s="16" t="s">
        <v>335</v>
      </c>
      <c r="D469" s="122">
        <v>14196549</v>
      </c>
      <c r="E469" s="134">
        <f>'ACT 1'!E469+'ACT 2'!E469+'ACT 3'!E469+'ACT 4'!E469+'ACT 5'!E469+'ACT 6'!E469+'ACT 9'!E469+'ACT 10'!E469+'ACT 11'!E469+'ACT 12'!E469+Transversal!E469+'ACT 7'!E469+'ACT 8'!E469</f>
        <v>0</v>
      </c>
      <c r="F469" s="24">
        <f t="shared" si="28"/>
        <v>0</v>
      </c>
      <c r="G469" s="142"/>
      <c r="H469" s="136"/>
    </row>
    <row r="470" spans="1:8" x14ac:dyDescent="0.3">
      <c r="A470" s="14" t="s">
        <v>776</v>
      </c>
      <c r="B470" s="15" t="s">
        <v>777</v>
      </c>
      <c r="C470" s="16" t="s">
        <v>335</v>
      </c>
      <c r="D470" s="122">
        <v>24062028</v>
      </c>
      <c r="E470" s="134">
        <f>'ACT 1'!E470+'ACT 2'!E470+'ACT 3'!E470+'ACT 4'!E470+'ACT 5'!E470+'ACT 6'!E470+'ACT 9'!E470+'ACT 10'!E470+'ACT 11'!E470+'ACT 12'!E470+Transversal!E470+'ACT 7'!E470+'ACT 8'!E470</f>
        <v>0</v>
      </c>
      <c r="F470" s="24">
        <f t="shared" si="28"/>
        <v>0</v>
      </c>
      <c r="G470" s="142"/>
      <c r="H470" s="136"/>
    </row>
    <row r="471" spans="1:8" x14ac:dyDescent="0.3">
      <c r="A471" s="14" t="s">
        <v>778</v>
      </c>
      <c r="B471" s="15" t="s">
        <v>779</v>
      </c>
      <c r="C471" s="16" t="s">
        <v>335</v>
      </c>
      <c r="D471" s="122">
        <v>29646082</v>
      </c>
      <c r="E471" s="134">
        <f>'ACT 1'!E471+'ACT 2'!E471+'ACT 3'!E471+'ACT 4'!E471+'ACT 5'!E471+'ACT 6'!E471+'ACT 9'!E471+'ACT 10'!E471+'ACT 11'!E471+'ACT 12'!E471+Transversal!E471+'ACT 7'!E471+'ACT 8'!E471</f>
        <v>0</v>
      </c>
      <c r="F471" s="24">
        <f t="shared" si="28"/>
        <v>0</v>
      </c>
      <c r="G471" s="142"/>
      <c r="H471" s="136"/>
    </row>
    <row r="472" spans="1:8" x14ac:dyDescent="0.3">
      <c r="A472" s="14" t="s">
        <v>780</v>
      </c>
      <c r="B472" s="15" t="s">
        <v>781</v>
      </c>
      <c r="C472" s="16" t="s">
        <v>335</v>
      </c>
      <c r="D472" s="122">
        <v>32940093</v>
      </c>
      <c r="E472" s="134">
        <f>'ACT 1'!E472+'ACT 2'!E472+'ACT 3'!E472+'ACT 4'!E472+'ACT 5'!E472+'ACT 6'!E472+'ACT 9'!E472+'ACT 10'!E472+'ACT 11'!E472+'ACT 12'!E472+Transversal!E472+'ACT 7'!E472+'ACT 8'!E472</f>
        <v>0</v>
      </c>
      <c r="F472" s="24">
        <f t="shared" si="28"/>
        <v>0</v>
      </c>
      <c r="G472" s="142"/>
      <c r="H472" s="136"/>
    </row>
    <row r="473" spans="1:8" x14ac:dyDescent="0.3">
      <c r="A473" s="14" t="s">
        <v>782</v>
      </c>
      <c r="B473" s="15" t="s">
        <v>783</v>
      </c>
      <c r="C473" s="16" t="s">
        <v>335</v>
      </c>
      <c r="D473" s="122">
        <v>25043361</v>
      </c>
      <c r="E473" s="134">
        <f>'ACT 1'!E473+'ACT 2'!E473+'ACT 3'!E473+'ACT 4'!E473+'ACT 5'!E473+'ACT 6'!E473+'ACT 9'!E473+'ACT 10'!E473+'ACT 11'!E473+'ACT 12'!E473+Transversal!E473+'ACT 7'!E473+'ACT 8'!E473</f>
        <v>0</v>
      </c>
      <c r="F473" s="24">
        <f t="shared" si="28"/>
        <v>0</v>
      </c>
      <c r="G473" s="142"/>
      <c r="H473" s="136"/>
    </row>
    <row r="474" spans="1:8" x14ac:dyDescent="0.3">
      <c r="A474" s="14" t="s">
        <v>784</v>
      </c>
      <c r="B474" s="15" t="s">
        <v>785</v>
      </c>
      <c r="C474" s="16" t="s">
        <v>335</v>
      </c>
      <c r="D474" s="122">
        <v>31940797</v>
      </c>
      <c r="E474" s="134">
        <f>'ACT 1'!E474+'ACT 2'!E474+'ACT 3'!E474+'ACT 4'!E474+'ACT 5'!E474+'ACT 6'!E474+'ACT 9'!E474+'ACT 10'!E474+'ACT 11'!E474+'ACT 12'!E474+Transversal!E474+'ACT 7'!E474+'ACT 8'!E474</f>
        <v>0</v>
      </c>
      <c r="F474" s="24">
        <f t="shared" si="28"/>
        <v>0</v>
      </c>
      <c r="G474" s="142"/>
      <c r="H474" s="136"/>
    </row>
    <row r="475" spans="1:8" x14ac:dyDescent="0.3">
      <c r="A475" s="14" t="s">
        <v>786</v>
      </c>
      <c r="B475" s="15" t="s">
        <v>787</v>
      </c>
      <c r="C475" s="16" t="s">
        <v>335</v>
      </c>
      <c r="D475" s="122">
        <v>35134877</v>
      </c>
      <c r="E475" s="134">
        <f>'ACT 1'!E475+'ACT 2'!E475+'ACT 3'!E475+'ACT 4'!E475+'ACT 5'!E475+'ACT 6'!E475+'ACT 9'!E475+'ACT 10'!E475+'ACT 11'!E475+'ACT 12'!E475+Transversal!E475+'ACT 7'!E475+'ACT 8'!E475</f>
        <v>0</v>
      </c>
      <c r="F475" s="24">
        <f t="shared" si="28"/>
        <v>0</v>
      </c>
      <c r="G475" s="142"/>
      <c r="H475" s="136"/>
    </row>
    <row r="476" spans="1:8" x14ac:dyDescent="0.3">
      <c r="A476" s="35" t="s">
        <v>788</v>
      </c>
      <c r="B476" s="35" t="s">
        <v>789</v>
      </c>
      <c r="C476" s="29"/>
      <c r="D476" s="129"/>
      <c r="E476" s="30"/>
      <c r="F476" s="31">
        <f>SUM(F477:F486)</f>
        <v>0</v>
      </c>
      <c r="G476" s="142"/>
      <c r="H476" s="136"/>
    </row>
    <row r="477" spans="1:8" x14ac:dyDescent="0.3">
      <c r="A477" s="14" t="s">
        <v>790</v>
      </c>
      <c r="B477" s="15" t="s">
        <v>791</v>
      </c>
      <c r="C477" s="16" t="s">
        <v>761</v>
      </c>
      <c r="D477" s="122">
        <v>151220</v>
      </c>
      <c r="E477" s="134">
        <f>'ACT 1'!E477+'ACT 2'!E477+'ACT 3'!E477+'ACT 4'!E477+'ACT 5'!E477+'ACT 6'!E477+'ACT 9'!E477+'ACT 10'!E477+'ACT 11'!E477+'ACT 12'!E477+Transversal!E477+'ACT 7'!E477+'ACT 8'!E477</f>
        <v>0</v>
      </c>
      <c r="F477" s="24">
        <f t="shared" ref="F477:F486" si="29">+ROUND(D477*E477,0)</f>
        <v>0</v>
      </c>
      <c r="G477" s="142"/>
      <c r="H477" s="136"/>
    </row>
    <row r="478" spans="1:8" x14ac:dyDescent="0.3">
      <c r="A478" s="14" t="s">
        <v>792</v>
      </c>
      <c r="B478" s="15" t="s">
        <v>793</v>
      </c>
      <c r="C478" s="16" t="s">
        <v>761</v>
      </c>
      <c r="D478" s="122">
        <v>136606</v>
      </c>
      <c r="E478" s="134">
        <f>'ACT 1'!E478+'ACT 2'!E478+'ACT 3'!E478+'ACT 4'!E478+'ACT 5'!E478+'ACT 6'!E478+'ACT 9'!E478+'ACT 10'!E478+'ACT 11'!E478+'ACT 12'!E478+Transversal!E478+'ACT 7'!E478+'ACT 8'!E478</f>
        <v>0</v>
      </c>
      <c r="F478" s="24">
        <f t="shared" si="29"/>
        <v>0</v>
      </c>
      <c r="G478" s="142"/>
      <c r="H478" s="136"/>
    </row>
    <row r="479" spans="1:8" x14ac:dyDescent="0.3">
      <c r="A479" s="14" t="s">
        <v>794</v>
      </c>
      <c r="B479" s="15" t="s">
        <v>795</v>
      </c>
      <c r="C479" s="16" t="s">
        <v>761</v>
      </c>
      <c r="D479" s="122">
        <v>128317</v>
      </c>
      <c r="E479" s="134">
        <f>'ACT 1'!E479+'ACT 2'!E479+'ACT 3'!E479+'ACT 4'!E479+'ACT 5'!E479+'ACT 6'!E479+'ACT 9'!E479+'ACT 10'!E479+'ACT 11'!E479+'ACT 12'!E479+Transversal!E479+'ACT 7'!E479+'ACT 8'!E479</f>
        <v>0</v>
      </c>
      <c r="F479" s="24">
        <f t="shared" si="29"/>
        <v>0</v>
      </c>
      <c r="G479" s="142"/>
      <c r="H479" s="136"/>
    </row>
    <row r="480" spans="1:8" x14ac:dyDescent="0.3">
      <c r="A480" s="14" t="s">
        <v>796</v>
      </c>
      <c r="B480" s="15" t="s">
        <v>797</v>
      </c>
      <c r="C480" s="16" t="s">
        <v>761</v>
      </c>
      <c r="D480" s="122">
        <v>126830</v>
      </c>
      <c r="E480" s="134">
        <f>'ACT 1'!E480+'ACT 2'!E480+'ACT 3'!E480+'ACT 4'!E480+'ACT 5'!E480+'ACT 6'!E480+'ACT 9'!E480+'ACT 10'!E480+'ACT 11'!E480+'ACT 12'!E480+Transversal!E480+'ACT 7'!E480+'ACT 8'!E480</f>
        <v>0</v>
      </c>
      <c r="F480" s="24">
        <f t="shared" si="29"/>
        <v>0</v>
      </c>
      <c r="G480" s="142"/>
      <c r="H480" s="136"/>
    </row>
    <row r="481" spans="1:8" x14ac:dyDescent="0.3">
      <c r="A481" s="14" t="s">
        <v>798</v>
      </c>
      <c r="B481" s="15" t="s">
        <v>799</v>
      </c>
      <c r="C481" s="16" t="s">
        <v>761</v>
      </c>
      <c r="D481" s="122">
        <v>125541</v>
      </c>
      <c r="E481" s="134">
        <f>'ACT 1'!E481+'ACT 2'!E481+'ACT 3'!E481+'ACT 4'!E481+'ACT 5'!E481+'ACT 6'!E481+'ACT 9'!E481+'ACT 10'!E481+'ACT 11'!E481+'ACT 12'!E481+Transversal!E481+'ACT 7'!E481+'ACT 8'!E481</f>
        <v>0</v>
      </c>
      <c r="F481" s="24">
        <f t="shared" si="29"/>
        <v>0</v>
      </c>
      <c r="G481" s="142"/>
      <c r="H481" s="136"/>
    </row>
    <row r="482" spans="1:8" x14ac:dyDescent="0.3">
      <c r="A482" s="14" t="s">
        <v>800</v>
      </c>
      <c r="B482" s="15" t="s">
        <v>801</v>
      </c>
      <c r="C482" s="16" t="s">
        <v>761</v>
      </c>
      <c r="D482" s="122">
        <v>124414</v>
      </c>
      <c r="E482" s="134">
        <f>'ACT 1'!E482+'ACT 2'!E482+'ACT 3'!E482+'ACT 4'!E482+'ACT 5'!E482+'ACT 6'!E482+'ACT 9'!E482+'ACT 10'!E482+'ACT 11'!E482+'ACT 12'!E482+Transversal!E482+'ACT 7'!E482+'ACT 8'!E482</f>
        <v>0</v>
      </c>
      <c r="F482" s="24">
        <f t="shared" si="29"/>
        <v>0</v>
      </c>
      <c r="G482" s="142"/>
      <c r="H482" s="136"/>
    </row>
    <row r="483" spans="1:8" x14ac:dyDescent="0.3">
      <c r="A483" s="14" t="s">
        <v>802</v>
      </c>
      <c r="B483" s="15" t="s">
        <v>803</v>
      </c>
      <c r="C483" s="16" t="s">
        <v>761</v>
      </c>
      <c r="D483" s="122">
        <v>121032</v>
      </c>
      <c r="E483" s="134">
        <f>'ACT 1'!E483+'ACT 2'!E483+'ACT 3'!E483+'ACT 4'!E483+'ACT 5'!E483+'ACT 6'!E483+'ACT 9'!E483+'ACT 10'!E483+'ACT 11'!E483+'ACT 12'!E483+Transversal!E483+'ACT 7'!E483+'ACT 8'!E483</f>
        <v>0</v>
      </c>
      <c r="F483" s="24">
        <f t="shared" si="29"/>
        <v>0</v>
      </c>
      <c r="G483" s="142"/>
      <c r="H483" s="136"/>
    </row>
    <row r="484" spans="1:8" x14ac:dyDescent="0.3">
      <c r="A484" s="14" t="s">
        <v>804</v>
      </c>
      <c r="B484" s="15" t="s">
        <v>805</v>
      </c>
      <c r="C484" s="16" t="s">
        <v>761</v>
      </c>
      <c r="D484" s="122">
        <v>121032</v>
      </c>
      <c r="E484" s="134">
        <f>'ACT 1'!E484+'ACT 2'!E484+'ACT 3'!E484+'ACT 4'!E484+'ACT 5'!E484+'ACT 6'!E484+'ACT 9'!E484+'ACT 10'!E484+'ACT 11'!E484+'ACT 12'!E484+Transversal!E484+'ACT 7'!E484+'ACT 8'!E484</f>
        <v>0</v>
      </c>
      <c r="F484" s="24">
        <f t="shared" si="29"/>
        <v>0</v>
      </c>
      <c r="G484" s="142"/>
      <c r="H484" s="136"/>
    </row>
    <row r="485" spans="1:8" x14ac:dyDescent="0.3">
      <c r="A485" s="14" t="s">
        <v>806</v>
      </c>
      <c r="B485" s="15" t="s">
        <v>807</v>
      </c>
      <c r="C485" s="16" t="s">
        <v>761</v>
      </c>
      <c r="D485" s="122">
        <v>121032</v>
      </c>
      <c r="E485" s="134">
        <f>'ACT 1'!E485+'ACT 2'!E485+'ACT 3'!E485+'ACT 4'!E485+'ACT 5'!E485+'ACT 6'!E485+'ACT 9'!E485+'ACT 10'!E485+'ACT 11'!E485+'ACT 12'!E485+Transversal!E485+'ACT 7'!E485+'ACT 8'!E485</f>
        <v>0</v>
      </c>
      <c r="F485" s="24">
        <f t="shared" si="29"/>
        <v>0</v>
      </c>
      <c r="G485" s="142"/>
      <c r="H485" s="136"/>
    </row>
    <row r="486" spans="1:8" x14ac:dyDescent="0.3">
      <c r="A486" s="14" t="s">
        <v>808</v>
      </c>
      <c r="B486" s="15" t="s">
        <v>809</v>
      </c>
      <c r="C486" s="16" t="s">
        <v>761</v>
      </c>
      <c r="D486" s="122">
        <v>121032</v>
      </c>
      <c r="E486" s="134">
        <f>'ACT 1'!E486+'ACT 2'!E486+'ACT 3'!E486+'ACT 4'!E486+'ACT 5'!E486+'ACT 6'!E486+'ACT 9'!E486+'ACT 10'!E486+'ACT 11'!E486+'ACT 12'!E486+Transversal!E486+'ACT 7'!E486+'ACT 8'!E486</f>
        <v>0</v>
      </c>
      <c r="F486" s="24">
        <f t="shared" si="29"/>
        <v>0</v>
      </c>
      <c r="G486" s="142"/>
      <c r="H486" s="136"/>
    </row>
    <row r="487" spans="1:8" x14ac:dyDescent="0.3">
      <c r="A487" s="37" t="s">
        <v>810</v>
      </c>
      <c r="B487" s="38" t="s">
        <v>811</v>
      </c>
      <c r="C487" s="39"/>
      <c r="D487" s="130"/>
      <c r="E487" s="40"/>
      <c r="F487" s="41">
        <f>+F488+F493+F512</f>
        <v>0</v>
      </c>
      <c r="G487" s="142"/>
      <c r="H487" s="136"/>
    </row>
    <row r="488" spans="1:8" x14ac:dyDescent="0.3">
      <c r="A488" s="35" t="s">
        <v>812</v>
      </c>
      <c r="B488" s="36" t="s">
        <v>813</v>
      </c>
      <c r="C488" s="29"/>
      <c r="D488" s="129"/>
      <c r="E488" s="30"/>
      <c r="F488" s="31">
        <f>SUM(F489:F492)</f>
        <v>0</v>
      </c>
      <c r="G488" s="142"/>
      <c r="H488" s="136"/>
    </row>
    <row r="489" spans="1:8" x14ac:dyDescent="0.3">
      <c r="A489" s="15" t="s">
        <v>814</v>
      </c>
      <c r="B489" s="15" t="str">
        <f>VLOOKUP($A489,'[2]1. COE '!$A$22:$D$812,2,FALSE)</f>
        <v>Mantenimiento válvulas PSV, 1/2" ≤ D ≤ 1 1/4".</v>
      </c>
      <c r="C489" s="16" t="str">
        <f>VLOOKUP($A489,'[2]1. COE '!$A$22:$D$812,3,FALSE)</f>
        <v>UN</v>
      </c>
      <c r="D489" s="122">
        <v>180650</v>
      </c>
      <c r="E489" s="133">
        <f>'ACT 1'!E489+'ACT 2'!E489+'ACT 3'!E489+'ACT 4'!E489+'ACT 5'!E489+'ACT 6'!E489+'ACT 9'!E489+'ACT 10'!E489+'ACT 11'!E489+'ACT 12'!E489+Transversal!E489+'ACT 7'!E489+'ACT 8'!E489</f>
        <v>0</v>
      </c>
      <c r="F489" s="23">
        <f t="shared" ref="F489:F492" si="30">+ROUND(D489*E489,0)</f>
        <v>0</v>
      </c>
      <c r="G489" s="142"/>
      <c r="H489" s="136"/>
    </row>
    <row r="490" spans="1:8" x14ac:dyDescent="0.3">
      <c r="A490" s="14" t="s">
        <v>815</v>
      </c>
      <c r="B490" s="15" t="str">
        <f>VLOOKUP($A490,'[2]1. COE '!$A$22:$D$812,2,FALSE)</f>
        <v>Mantenimiento válvulas PSV, D 1-1/4" &lt; D ≤   3".</v>
      </c>
      <c r="C490" s="16" t="str">
        <f>VLOOKUP($A490,'[2]1. COE '!$A$22:$D$812,3,FALSE)</f>
        <v>UN</v>
      </c>
      <c r="D490" s="122">
        <v>414210</v>
      </c>
      <c r="E490" s="134">
        <f>'ACT 1'!E490+'ACT 2'!E490+'ACT 3'!E490+'ACT 4'!E490+'ACT 5'!E490+'ACT 6'!E490+'ACT 9'!E490+'ACT 10'!E490+'ACT 11'!E490+'ACT 12'!E490+Transversal!E490+'ACT 7'!E490+'ACT 8'!E490</f>
        <v>0</v>
      </c>
      <c r="F490" s="24">
        <f t="shared" si="30"/>
        <v>0</v>
      </c>
      <c r="G490" s="142"/>
      <c r="H490" s="136"/>
    </row>
    <row r="491" spans="1:8" x14ac:dyDescent="0.3">
      <c r="A491" s="14" t="s">
        <v>816</v>
      </c>
      <c r="B491" s="15" t="str">
        <f>VLOOKUP($A491,'[2]1. COE '!$A$22:$D$812,2,FALSE)</f>
        <v>Mantenimiento válvulas PSV, D 3" &lt; D ≤ 8" .</v>
      </c>
      <c r="C491" s="16" t="str">
        <f>VLOOKUP($A491,'[2]1. COE '!$A$22:$D$812,3,FALSE)</f>
        <v>UN</v>
      </c>
      <c r="D491" s="122">
        <v>688382</v>
      </c>
      <c r="E491" s="134">
        <f>'ACT 1'!E491+'ACT 2'!E491+'ACT 3'!E491+'ACT 4'!E491+'ACT 5'!E491+'ACT 6'!E491+'ACT 9'!E491+'ACT 10'!E491+'ACT 11'!E491+'ACT 12'!E491+Transversal!E491+'ACT 7'!E491+'ACT 8'!E491</f>
        <v>0</v>
      </c>
      <c r="F491" s="24">
        <f t="shared" si="30"/>
        <v>0</v>
      </c>
      <c r="G491" s="142"/>
      <c r="H491" s="136"/>
    </row>
    <row r="492" spans="1:8" x14ac:dyDescent="0.3">
      <c r="A492" s="14" t="s">
        <v>817</v>
      </c>
      <c r="B492" s="15" t="str">
        <f>VLOOKUP($A492,'[2]1. COE '!$A$22:$D$812,2,FALSE)</f>
        <v>Mantenimiento válvulas PSV, D &gt; 10"</v>
      </c>
      <c r="C492" s="16" t="str">
        <f>VLOOKUP($A492,'[2]1. COE '!$A$22:$D$812,3,FALSE)</f>
        <v>UN</v>
      </c>
      <c r="D492" s="122">
        <v>1273584</v>
      </c>
      <c r="E492" s="135">
        <f>'ACT 1'!E492+'ACT 2'!E492+'ACT 3'!E492+'ACT 4'!E492+'ACT 5'!E492+'ACT 6'!E492+'ACT 9'!E492+'ACT 10'!E492+'ACT 11'!E492+'ACT 12'!E492+Transversal!E492+'ACT 7'!E492+'ACT 8'!E492</f>
        <v>0</v>
      </c>
      <c r="F492" s="34">
        <f t="shared" si="30"/>
        <v>0</v>
      </c>
      <c r="G492" s="142"/>
      <c r="H492" s="136"/>
    </row>
    <row r="493" spans="1:8" x14ac:dyDescent="0.3">
      <c r="A493" s="28" t="s">
        <v>818</v>
      </c>
      <c r="B493" s="28" t="s">
        <v>819</v>
      </c>
      <c r="C493" s="29"/>
      <c r="D493" s="129"/>
      <c r="E493" s="30"/>
      <c r="F493" s="31">
        <f>SUM(F494:F511)</f>
        <v>0</v>
      </c>
      <c r="G493" s="142"/>
      <c r="H493" s="136"/>
    </row>
    <row r="494" spans="1:8" x14ac:dyDescent="0.3">
      <c r="A494" s="14" t="s">
        <v>820</v>
      </c>
      <c r="B494" s="15" t="str">
        <f>VLOOKUP($A494,'[2]1. COE '!$A$22:$D$812,2,FALSE)</f>
        <v>Mantenimiento válvulas de compuerta, globo y cheque de 150 y 300 PSI diámetro D ≤ 3”</v>
      </c>
      <c r="C494" s="16" t="str">
        <f>VLOOKUP($A494,'[2]1. COE '!$A$22:$D$812,3,FALSE)</f>
        <v>UN</v>
      </c>
      <c r="D494" s="122">
        <v>273533</v>
      </c>
      <c r="E494" s="133">
        <f>'ACT 1'!E494+'ACT 2'!E494+'ACT 3'!E494+'ACT 4'!E494+'ACT 5'!E494+'ACT 6'!E494+'ACT 9'!E494+'ACT 10'!E494+'ACT 11'!E494+'ACT 12'!E494+Transversal!E494+'ACT 7'!E494+'ACT 8'!E494</f>
        <v>0</v>
      </c>
      <c r="F494" s="23">
        <f t="shared" ref="F494:F511" si="31">+ROUND(D494*E494,0)</f>
        <v>0</v>
      </c>
      <c r="G494" s="142"/>
      <c r="H494" s="136"/>
    </row>
    <row r="495" spans="1:8" x14ac:dyDescent="0.3">
      <c r="A495" s="14" t="s">
        <v>821</v>
      </c>
      <c r="B495" s="15" t="str">
        <f>VLOOKUP($A495,'[2]1. COE '!$A$22:$D$812,2,FALSE)</f>
        <v>Mantenimiento válvulas de compuerta, globo y cheque de 150 y 300 PSI diámetro 3" &lt; D ≤ 8”</v>
      </c>
      <c r="C495" s="16" t="str">
        <f>VLOOKUP($A495,'[2]1. COE '!$A$22:$D$812,3,FALSE)</f>
        <v>UN</v>
      </c>
      <c r="D495" s="122">
        <v>488720</v>
      </c>
      <c r="E495" s="134">
        <f>'ACT 1'!E495+'ACT 2'!E495+'ACT 3'!E495+'ACT 4'!E495+'ACT 5'!E495+'ACT 6'!E495+'ACT 9'!E495+'ACT 10'!E495+'ACT 11'!E495+'ACT 12'!E495+Transversal!E495+'ACT 7'!E495+'ACT 8'!E495</f>
        <v>0</v>
      </c>
      <c r="F495" s="24">
        <f t="shared" si="31"/>
        <v>0</v>
      </c>
      <c r="G495" s="142"/>
      <c r="H495" s="136"/>
    </row>
    <row r="496" spans="1:8" x14ac:dyDescent="0.3">
      <c r="A496" s="14" t="s">
        <v>822</v>
      </c>
      <c r="B496" s="15" t="str">
        <f>VLOOKUP($A496,'[2]1. COE '!$A$22:$D$812,2,FALSE)</f>
        <v>Mantenimiento válvulas de compuerta, globo y cheque de 150 y 300 PSI diámetro 8" &lt; D ≤ 18”</v>
      </c>
      <c r="C496" s="16" t="str">
        <f>VLOOKUP($A496,'[2]1. COE '!$A$22:$D$812,3,FALSE)</f>
        <v>UN</v>
      </c>
      <c r="D496" s="122">
        <v>1187805</v>
      </c>
      <c r="E496" s="134">
        <f>'ACT 1'!E496+'ACT 2'!E496+'ACT 3'!E496+'ACT 4'!E496+'ACT 5'!E496+'ACT 6'!E496+'ACT 9'!E496+'ACT 10'!E496+'ACT 11'!E496+'ACT 12'!E496+Transversal!E496+'ACT 7'!E496+'ACT 8'!E496</f>
        <v>0</v>
      </c>
      <c r="F496" s="24">
        <f t="shared" si="31"/>
        <v>0</v>
      </c>
      <c r="G496" s="142"/>
      <c r="H496" s="136"/>
    </row>
    <row r="497" spans="1:8" x14ac:dyDescent="0.3">
      <c r="A497" s="14" t="s">
        <v>823</v>
      </c>
      <c r="B497" s="15" t="str">
        <f>VLOOKUP($A497,'[2]1. COE '!$A$22:$D$812,2,FALSE)</f>
        <v>Mantenimiento válvulas de compuerta, globo y cheque de 150 y 300 PSI diámetro 18" &lt; D ≤ 24”</v>
      </c>
      <c r="C497" s="16" t="str">
        <f>VLOOKUP($A497,'[2]1. COE '!$A$22:$D$812,3,FALSE)</f>
        <v>UN</v>
      </c>
      <c r="D497" s="122">
        <v>1584620</v>
      </c>
      <c r="E497" s="134">
        <f>'ACT 1'!E497+'ACT 2'!E497+'ACT 3'!E497+'ACT 4'!E497+'ACT 5'!E497+'ACT 6'!E497+'ACT 9'!E497+'ACT 10'!E497+'ACT 11'!E497+'ACT 12'!E497+Transversal!E497+'ACT 7'!E497+'ACT 8'!E497</f>
        <v>0</v>
      </c>
      <c r="F497" s="24">
        <f t="shared" si="31"/>
        <v>0</v>
      </c>
      <c r="G497" s="142"/>
      <c r="H497" s="136"/>
    </row>
    <row r="498" spans="1:8"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134">
        <f>'ACT 1'!E498+'ACT 2'!E498+'ACT 3'!E498+'ACT 4'!E498+'ACT 5'!E498+'ACT 6'!E498+'ACT 9'!E498+'ACT 10'!E498+'ACT 11'!E498+'ACT 12'!E498+Transversal!E498+'ACT 7'!E498+'ACT 8'!E498</f>
        <v>0</v>
      </c>
      <c r="F498" s="24">
        <f t="shared" si="31"/>
        <v>0</v>
      </c>
      <c r="G498" s="142"/>
      <c r="H498" s="136"/>
    </row>
    <row r="499" spans="1:8" x14ac:dyDescent="0.3">
      <c r="A499" s="14" t="s">
        <v>825</v>
      </c>
      <c r="B499" s="15" t="str">
        <f>VLOOKUP($A499,'[2]1. COE '!$A$22:$D$812,2,FALSE)</f>
        <v>Mantenimiento válvulas de compuerta, globo y cheque de 150 y 300 PSI diámetro 34" &lt; D ≤ 52</v>
      </c>
      <c r="C499" s="16" t="str">
        <f>VLOOKUP($A499,'[2]1. COE '!$A$22:$D$812,3,FALSE)</f>
        <v>UN</v>
      </c>
      <c r="D499" s="122">
        <v>3396217</v>
      </c>
      <c r="E499" s="134">
        <f>'ACT 1'!E499+'ACT 2'!E499+'ACT 3'!E499+'ACT 4'!E499+'ACT 5'!E499+'ACT 6'!E499+'ACT 9'!E499+'ACT 10'!E499+'ACT 11'!E499+'ACT 12'!E499+Transversal!E499+'ACT 7'!E499+'ACT 8'!E499</f>
        <v>0</v>
      </c>
      <c r="F499" s="24">
        <f t="shared" si="31"/>
        <v>0</v>
      </c>
      <c r="G499" s="142"/>
      <c r="H499" s="136"/>
    </row>
    <row r="500" spans="1:8" x14ac:dyDescent="0.3">
      <c r="A500" s="14" t="s">
        <v>826</v>
      </c>
      <c r="B500" s="15" t="str">
        <f>VLOOKUP($A500,'[2]1. COE '!$A$22:$D$812,2,FALSE)</f>
        <v>Mantenimiento válvulas de compuerta, globo y cheque de 600 y 900 PSI diámetro D ≤ 3”</v>
      </c>
      <c r="C500" s="16" t="str">
        <f>VLOOKUP($A500,'[2]1. COE '!$A$22:$D$812,3,FALSE)</f>
        <v>UN</v>
      </c>
      <c r="D500" s="122">
        <v>355874</v>
      </c>
      <c r="E500" s="134">
        <f>'ACT 1'!E500+'ACT 2'!E500+'ACT 3'!E500+'ACT 4'!E500+'ACT 5'!E500+'ACT 6'!E500+'ACT 9'!E500+'ACT 10'!E500+'ACT 11'!E500+'ACT 12'!E500+Transversal!E500+'ACT 7'!E500+'ACT 8'!E500</f>
        <v>0</v>
      </c>
      <c r="F500" s="24">
        <f t="shared" si="31"/>
        <v>0</v>
      </c>
      <c r="G500" s="142"/>
      <c r="H500" s="136"/>
    </row>
    <row r="501" spans="1:8" x14ac:dyDescent="0.3">
      <c r="A501" s="14" t="s">
        <v>827</v>
      </c>
      <c r="B501" s="15" t="str">
        <f>VLOOKUP($A501,'[2]1. COE '!$A$22:$D$812,2,FALSE)</f>
        <v>Mantenimiento válvulas de compuerta, globo y cheque de 600 y 900 PSI diámetro 3" &lt; D ≤ 8”</v>
      </c>
      <c r="C501" s="16" t="str">
        <f>VLOOKUP($A501,'[2]1. COE '!$A$22:$D$812,3,FALSE)</f>
        <v>UN</v>
      </c>
      <c r="D501" s="122">
        <v>555400</v>
      </c>
      <c r="E501" s="134">
        <f>'ACT 1'!E501+'ACT 2'!E501+'ACT 3'!E501+'ACT 4'!E501+'ACT 5'!E501+'ACT 6'!E501+'ACT 9'!E501+'ACT 10'!E501+'ACT 11'!E501+'ACT 12'!E501+Transversal!E501+'ACT 7'!E501+'ACT 8'!E501</f>
        <v>0</v>
      </c>
      <c r="F501" s="24">
        <f t="shared" si="31"/>
        <v>0</v>
      </c>
      <c r="G501" s="142"/>
      <c r="H501" s="136"/>
    </row>
    <row r="502" spans="1:8" x14ac:dyDescent="0.3">
      <c r="A502" s="14" t="s">
        <v>828</v>
      </c>
      <c r="B502" s="15" t="str">
        <f>VLOOKUP($A502,'[2]1. COE '!$A$22:$D$812,2,FALSE)</f>
        <v>Mantenimiento válvulas de compuerta, globo y cheque de 600 y 900 PSI diámetro 8" &lt; D ≤ 18”</v>
      </c>
      <c r="C502" s="16" t="str">
        <f>VLOOKUP($A502,'[2]1. COE '!$A$22:$D$812,3,FALSE)</f>
        <v>UN</v>
      </c>
      <c r="D502" s="122">
        <v>1521090</v>
      </c>
      <c r="E502" s="134">
        <f>'ACT 1'!E502+'ACT 2'!E502+'ACT 3'!E502+'ACT 4'!E502+'ACT 5'!E502+'ACT 6'!E502+'ACT 9'!E502+'ACT 10'!E502+'ACT 11'!E502+'ACT 12'!E502+Transversal!E502+'ACT 7'!E502+'ACT 8'!E502</f>
        <v>0</v>
      </c>
      <c r="F502" s="24">
        <f t="shared" si="31"/>
        <v>0</v>
      </c>
      <c r="G502" s="142"/>
      <c r="H502" s="136"/>
    </row>
    <row r="503" spans="1:8" x14ac:dyDescent="0.3">
      <c r="A503" s="14" t="s">
        <v>829</v>
      </c>
      <c r="B503" s="15" t="str">
        <f>VLOOKUP($A503,'[2]1. COE '!$A$22:$D$812,2,FALSE)</f>
        <v>Mantenimiento válvulas de compuerta, globo y cheque de 600 y 900 PSI diámetro 18" &lt; D ≤ 24”</v>
      </c>
      <c r="C503" s="16" t="str">
        <f>VLOOKUP($A503,'[2]1. COE '!$A$22:$D$812,3,FALSE)</f>
        <v>UN</v>
      </c>
      <c r="D503" s="122">
        <v>2017254</v>
      </c>
      <c r="E503" s="134">
        <f>'ACT 1'!E503+'ACT 2'!E503+'ACT 3'!E503+'ACT 4'!E503+'ACT 5'!E503+'ACT 6'!E503+'ACT 9'!E503+'ACT 10'!E503+'ACT 11'!E503+'ACT 12'!E503+Transversal!E503+'ACT 7'!E503+'ACT 8'!E503</f>
        <v>0</v>
      </c>
      <c r="F503" s="24">
        <f t="shared" si="31"/>
        <v>0</v>
      </c>
      <c r="G503" s="142"/>
      <c r="H503" s="136"/>
    </row>
    <row r="504" spans="1:8"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134">
        <f>'ACT 1'!E504+'ACT 2'!E504+'ACT 3'!E504+'ACT 4'!E504+'ACT 5'!E504+'ACT 6'!E504+'ACT 9'!E504+'ACT 10'!E504+'ACT 11'!E504+'ACT 12'!E504+Transversal!E504+'ACT 7'!E504+'ACT 8'!E504</f>
        <v>0</v>
      </c>
      <c r="F504" s="24">
        <f t="shared" si="31"/>
        <v>0</v>
      </c>
      <c r="G504" s="142"/>
      <c r="H504" s="136"/>
    </row>
    <row r="505" spans="1:8" x14ac:dyDescent="0.3">
      <c r="A505" s="14" t="s">
        <v>831</v>
      </c>
      <c r="B505" s="15" t="str">
        <f>VLOOKUP($A505,'[2]1. COE '!$A$22:$D$812,2,FALSE)</f>
        <v>Mantenimiento válvulas de compuerta, globo y cheque de 600 y 900 PSI diámetro 34" &lt; D ≤ 52</v>
      </c>
      <c r="C505" s="16" t="str">
        <f>VLOOKUP($A505,'[2]1. COE '!$A$22:$D$812,3,FALSE)</f>
        <v>UN</v>
      </c>
      <c r="D505" s="122">
        <v>4259671</v>
      </c>
      <c r="E505" s="134">
        <f>'ACT 1'!E505+'ACT 2'!E505+'ACT 3'!E505+'ACT 4'!E505+'ACT 5'!E505+'ACT 6'!E505+'ACT 9'!E505+'ACT 10'!E505+'ACT 11'!E505+'ACT 12'!E505+Transversal!E505+'ACT 7'!E505+'ACT 8'!E505</f>
        <v>0</v>
      </c>
      <c r="F505" s="24">
        <f t="shared" si="31"/>
        <v>0</v>
      </c>
      <c r="G505" s="142"/>
      <c r="H505" s="136"/>
    </row>
    <row r="506" spans="1:8" x14ac:dyDescent="0.3">
      <c r="A506" s="14" t="s">
        <v>832</v>
      </c>
      <c r="B506" s="15" t="str">
        <f>VLOOKUP($A506,'[2]1. COE '!$A$22:$D$812,2,FALSE)</f>
        <v>Mantenimiento válvulas de compuerta, globo y cheque de 1500 y 2500 PSI diámetro D ≤ 3”</v>
      </c>
      <c r="C506" s="16" t="str">
        <f>VLOOKUP($A506,'[2]1. COE '!$A$22:$D$812,3,FALSE)</f>
        <v>UN</v>
      </c>
      <c r="D506" s="122">
        <v>418277</v>
      </c>
      <c r="E506" s="134">
        <f>'ACT 1'!E506+'ACT 2'!E506+'ACT 3'!E506+'ACT 4'!E506+'ACT 5'!E506+'ACT 6'!E506+'ACT 9'!E506+'ACT 10'!E506+'ACT 11'!E506+'ACT 12'!E506+Transversal!E506+'ACT 7'!E506+'ACT 8'!E506</f>
        <v>0</v>
      </c>
      <c r="F506" s="24">
        <f t="shared" si="31"/>
        <v>0</v>
      </c>
      <c r="G506" s="142"/>
      <c r="H506" s="136"/>
    </row>
    <row r="507" spans="1:8" x14ac:dyDescent="0.3">
      <c r="A507" s="14" t="s">
        <v>833</v>
      </c>
      <c r="B507" s="15" t="str">
        <f>VLOOKUP($A507,'[2]1. COE '!$A$22:$D$812,2,FALSE)</f>
        <v>Mantenimiento válvulas de compuerta, globo y cheque de 1500 y 2500 PSI diámetro 3" &lt; D ≤ 8”</v>
      </c>
      <c r="C507" s="16" t="str">
        <f>VLOOKUP($A507,'[2]1. COE '!$A$22:$D$812,3,FALSE)</f>
        <v>UN</v>
      </c>
      <c r="D507" s="122">
        <v>656492</v>
      </c>
      <c r="E507" s="134">
        <f>'ACT 1'!E507+'ACT 2'!E507+'ACT 3'!E507+'ACT 4'!E507+'ACT 5'!E507+'ACT 6'!E507+'ACT 9'!E507+'ACT 10'!E507+'ACT 11'!E507+'ACT 12'!E507+Transversal!E507+'ACT 7'!E507+'ACT 8'!E507</f>
        <v>0</v>
      </c>
      <c r="F507" s="24">
        <f t="shared" si="31"/>
        <v>0</v>
      </c>
      <c r="G507" s="142"/>
      <c r="H507" s="136"/>
    </row>
    <row r="508" spans="1:8"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134">
        <f>'ACT 1'!E508+'ACT 2'!E508+'ACT 3'!E508+'ACT 4'!E508+'ACT 5'!E508+'ACT 6'!E508+'ACT 9'!E508+'ACT 10'!E508+'ACT 11'!E508+'ACT 12'!E508+Transversal!E508+'ACT 7'!E508+'ACT 8'!E508</f>
        <v>0</v>
      </c>
      <c r="F508" s="24">
        <f t="shared" si="31"/>
        <v>0</v>
      </c>
      <c r="G508" s="142"/>
      <c r="H508" s="136"/>
    </row>
    <row r="509" spans="1:8"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134">
        <f>'ACT 1'!E509+'ACT 2'!E509+'ACT 3'!E509+'ACT 4'!E509+'ACT 5'!E509+'ACT 6'!E509+'ACT 9'!E509+'ACT 10'!E509+'ACT 11'!E509+'ACT 12'!E509+Transversal!E509+'ACT 7'!E509+'ACT 8'!E509</f>
        <v>0</v>
      </c>
      <c r="F509" s="24">
        <f t="shared" si="31"/>
        <v>0</v>
      </c>
      <c r="G509" s="142"/>
      <c r="H509" s="136"/>
    </row>
    <row r="510" spans="1:8"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134">
        <f>'ACT 1'!E510+'ACT 2'!E510+'ACT 3'!E510+'ACT 4'!E510+'ACT 5'!E510+'ACT 6'!E510+'ACT 9'!E510+'ACT 10'!E510+'ACT 11'!E510+'ACT 12'!E510+Transversal!E510+'ACT 7'!E510+'ACT 8'!E510</f>
        <v>0</v>
      </c>
      <c r="F510" s="24">
        <f t="shared" si="31"/>
        <v>0</v>
      </c>
      <c r="G510" s="142"/>
      <c r="H510" s="136"/>
    </row>
    <row r="511" spans="1:8"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135">
        <f>'ACT 1'!E511+'ACT 2'!E511+'ACT 3'!E511+'ACT 4'!E511+'ACT 5'!E511+'ACT 6'!E511+'ACT 9'!E511+'ACT 10'!E511+'ACT 11'!E511+'ACT 12'!E511+Transversal!E511+'ACT 7'!E511+'ACT 8'!E511</f>
        <v>0</v>
      </c>
      <c r="F511" s="34">
        <f t="shared" si="31"/>
        <v>0</v>
      </c>
      <c r="G511" s="142"/>
      <c r="H511" s="136"/>
    </row>
    <row r="512" spans="1:8" x14ac:dyDescent="0.3">
      <c r="A512" s="28" t="s">
        <v>838</v>
      </c>
      <c r="B512" s="28" t="s">
        <v>839</v>
      </c>
      <c r="C512" s="29"/>
      <c r="D512" s="129"/>
      <c r="E512" s="30"/>
      <c r="F512" s="31">
        <f>SUM(F513:F529)</f>
        <v>0</v>
      </c>
      <c r="G512" s="142"/>
      <c r="H512" s="136"/>
    </row>
    <row r="513" spans="1:8"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33">
        <f>'ACT 1'!E513+'ACT 2'!E513+'ACT 3'!E513+'ACT 4'!E513+'ACT 5'!E513+'ACT 6'!E513+'ACT 9'!E513+'ACT 10'!E513+'ACT 11'!E513+'ACT 12'!E513+Transversal!E513+'ACT 7'!E513+'ACT 8'!E513</f>
        <v>0</v>
      </c>
      <c r="F513" s="23">
        <f t="shared" ref="F513:F529" si="32">+ROUND(D513*E513,0)</f>
        <v>0</v>
      </c>
      <c r="G513" s="142"/>
      <c r="H513" s="136"/>
    </row>
    <row r="514" spans="1:8"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134">
        <f>'ACT 1'!E514+'ACT 2'!E514+'ACT 3'!E514+'ACT 4'!E514+'ACT 5'!E514+'ACT 6'!E514+'ACT 9'!E514+'ACT 10'!E514+'ACT 11'!E514+'ACT 12'!E514+Transversal!E514+'ACT 7'!E514+'ACT 8'!E514</f>
        <v>0</v>
      </c>
      <c r="F514" s="24">
        <f t="shared" si="32"/>
        <v>0</v>
      </c>
      <c r="G514" s="142"/>
      <c r="H514" s="136"/>
    </row>
    <row r="515" spans="1:8"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134">
        <f>'ACT 1'!E515+'ACT 2'!E515+'ACT 3'!E515+'ACT 4'!E515+'ACT 5'!E515+'ACT 6'!E515+'ACT 9'!E515+'ACT 10'!E515+'ACT 11'!E515+'ACT 12'!E515+Transversal!E515+'ACT 7'!E515+'ACT 8'!E515</f>
        <v>0</v>
      </c>
      <c r="F515" s="24">
        <f t="shared" si="32"/>
        <v>0</v>
      </c>
      <c r="G515" s="142"/>
      <c r="H515" s="136"/>
    </row>
    <row r="516" spans="1:8"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134">
        <f>'ACT 1'!E516+'ACT 2'!E516+'ACT 3'!E516+'ACT 4'!E516+'ACT 5'!E516+'ACT 6'!E516+'ACT 9'!E516+'ACT 10'!E516+'ACT 11'!E516+'ACT 12'!E516+Transversal!E516+'ACT 7'!E516+'ACT 8'!E516</f>
        <v>0</v>
      </c>
      <c r="F516" s="24">
        <f t="shared" si="32"/>
        <v>0</v>
      </c>
      <c r="G516" s="142"/>
      <c r="H516" s="136"/>
    </row>
    <row r="517" spans="1:8"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134">
        <f>'ACT 1'!E517+'ACT 2'!E517+'ACT 3'!E517+'ACT 4'!E517+'ACT 5'!E517+'ACT 6'!E517+'ACT 9'!E517+'ACT 10'!E517+'ACT 11'!E517+'ACT 12'!E517+Transversal!E517+'ACT 7'!E517+'ACT 8'!E517</f>
        <v>0</v>
      </c>
      <c r="F517" s="24">
        <f t="shared" si="32"/>
        <v>0</v>
      </c>
      <c r="G517" s="142"/>
      <c r="H517" s="136"/>
    </row>
    <row r="518" spans="1:8"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134">
        <f>'ACT 1'!E518+'ACT 2'!E518+'ACT 3'!E518+'ACT 4'!E518+'ACT 5'!E518+'ACT 6'!E518+'ACT 9'!E518+'ACT 10'!E518+'ACT 11'!E518+'ACT 12'!E518+Transversal!E518+'ACT 7'!E518+'ACT 8'!E518</f>
        <v>0</v>
      </c>
      <c r="F518" s="24">
        <f t="shared" si="32"/>
        <v>0</v>
      </c>
      <c r="G518" s="142"/>
      <c r="H518" s="136"/>
    </row>
    <row r="519" spans="1:8"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134">
        <f>'ACT 1'!E519+'ACT 2'!E519+'ACT 3'!E519+'ACT 4'!E519+'ACT 5'!E519+'ACT 6'!E519+'ACT 9'!E519+'ACT 10'!E519+'ACT 11'!E519+'ACT 12'!E519+Transversal!E519+'ACT 7'!E519+'ACT 8'!E519</f>
        <v>0</v>
      </c>
      <c r="F519" s="24">
        <f t="shared" si="32"/>
        <v>0</v>
      </c>
      <c r="G519" s="142"/>
      <c r="H519" s="136"/>
    </row>
    <row r="520" spans="1:8"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134">
        <f>'ACT 1'!E520+'ACT 2'!E520+'ACT 3'!E520+'ACT 4'!E520+'ACT 5'!E520+'ACT 6'!E520+'ACT 9'!E520+'ACT 10'!E520+'ACT 11'!E520+'ACT 12'!E520+Transversal!E520+'ACT 7'!E520+'ACT 8'!E520</f>
        <v>0</v>
      </c>
      <c r="F520" s="24">
        <f t="shared" si="32"/>
        <v>0</v>
      </c>
      <c r="G520" s="142"/>
      <c r="H520" s="136"/>
    </row>
    <row r="521" spans="1:8"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134">
        <f>'ACT 1'!E521+'ACT 2'!E521+'ACT 3'!E521+'ACT 4'!E521+'ACT 5'!E521+'ACT 6'!E521+'ACT 9'!E521+'ACT 10'!E521+'ACT 11'!E521+'ACT 12'!E521+Transversal!E521+'ACT 7'!E521+'ACT 8'!E521</f>
        <v>0</v>
      </c>
      <c r="F521" s="24">
        <f t="shared" si="32"/>
        <v>0</v>
      </c>
      <c r="G521" s="142"/>
      <c r="H521" s="136"/>
    </row>
    <row r="522" spans="1:8"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134">
        <f>'ACT 1'!E522+'ACT 2'!E522+'ACT 3'!E522+'ACT 4'!E522+'ACT 5'!E522+'ACT 6'!E522+'ACT 9'!E522+'ACT 10'!E522+'ACT 11'!E522+'ACT 12'!E522+Transversal!E522+'ACT 7'!E522+'ACT 8'!E522</f>
        <v>0</v>
      </c>
      <c r="F522" s="24">
        <f t="shared" si="32"/>
        <v>0</v>
      </c>
      <c r="G522" s="142"/>
      <c r="H522" s="136"/>
    </row>
    <row r="523" spans="1:8"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134">
        <f>'ACT 1'!E523+'ACT 2'!E523+'ACT 3'!E523+'ACT 4'!E523+'ACT 5'!E523+'ACT 6'!E523+'ACT 9'!E523+'ACT 10'!E523+'ACT 11'!E523+'ACT 12'!E523+Transversal!E523+'ACT 7'!E523+'ACT 8'!E523</f>
        <v>0</v>
      </c>
      <c r="F523" s="24">
        <f t="shared" si="32"/>
        <v>0</v>
      </c>
      <c r="G523" s="142"/>
      <c r="H523" s="136"/>
    </row>
    <row r="524" spans="1:8"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134">
        <f>'ACT 1'!E524+'ACT 2'!E524+'ACT 3'!E524+'ACT 4'!E524+'ACT 5'!E524+'ACT 6'!E524+'ACT 9'!E524+'ACT 10'!E524+'ACT 11'!E524+'ACT 12'!E524+Transversal!E524+'ACT 7'!E524+'ACT 8'!E524</f>
        <v>0</v>
      </c>
      <c r="F524" s="24">
        <f t="shared" si="32"/>
        <v>0</v>
      </c>
      <c r="G524" s="142"/>
      <c r="H524" s="136"/>
    </row>
    <row r="525" spans="1:8"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134">
        <f>'ACT 1'!E525+'ACT 2'!E525+'ACT 3'!E525+'ACT 4'!E525+'ACT 5'!E525+'ACT 6'!E525+'ACT 9'!E525+'ACT 10'!E525+'ACT 11'!E525+'ACT 12'!E525+Transversal!E525+'ACT 7'!E525+'ACT 8'!E525</f>
        <v>0</v>
      </c>
      <c r="F525" s="24">
        <f t="shared" si="32"/>
        <v>0</v>
      </c>
      <c r="G525" s="142"/>
      <c r="H525" s="136"/>
    </row>
    <row r="526" spans="1:8"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134">
        <f>'ACT 1'!E526+'ACT 2'!E526+'ACT 3'!E526+'ACT 4'!E526+'ACT 5'!E526+'ACT 6'!E526+'ACT 9'!E526+'ACT 10'!E526+'ACT 11'!E526+'ACT 12'!E526+Transversal!E526+'ACT 7'!E526+'ACT 8'!E526</f>
        <v>0</v>
      </c>
      <c r="F526" s="24">
        <f t="shared" si="32"/>
        <v>0</v>
      </c>
      <c r="G526" s="142"/>
      <c r="H526" s="136"/>
    </row>
    <row r="527" spans="1:8"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134">
        <f>'ACT 1'!E527+'ACT 2'!E527+'ACT 3'!E527+'ACT 4'!E527+'ACT 5'!E527+'ACT 6'!E527+'ACT 9'!E527+'ACT 10'!E527+'ACT 11'!E527+'ACT 12'!E527+Transversal!E527+'ACT 7'!E527+'ACT 8'!E527</f>
        <v>0</v>
      </c>
      <c r="F527" s="24">
        <f t="shared" si="32"/>
        <v>0</v>
      </c>
      <c r="G527" s="142"/>
      <c r="H527" s="136"/>
    </row>
    <row r="528" spans="1:8"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134">
        <f>'ACT 1'!E528+'ACT 2'!E528+'ACT 3'!E528+'ACT 4'!E528+'ACT 5'!E528+'ACT 6'!E528+'ACT 9'!E528+'ACT 10'!E528+'ACT 11'!E528+'ACT 12'!E528+Transversal!E528+'ACT 7'!E528+'ACT 8'!E528</f>
        <v>0</v>
      </c>
      <c r="F528" s="24">
        <f t="shared" si="32"/>
        <v>0</v>
      </c>
      <c r="G528" s="142"/>
      <c r="H528" s="136"/>
    </row>
    <row r="529" spans="1:8"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134">
        <f>'ACT 1'!E529+'ACT 2'!E529+'ACT 3'!E529+'ACT 4'!E529+'ACT 5'!E529+'ACT 6'!E529+'ACT 9'!E529+'ACT 10'!E529+'ACT 11'!E529+'ACT 12'!E529+Transversal!E529+'ACT 7'!E529+'ACT 8'!E529</f>
        <v>0</v>
      </c>
      <c r="F529" s="24">
        <f t="shared" si="32"/>
        <v>0</v>
      </c>
      <c r="G529" s="142"/>
      <c r="H529" s="136"/>
    </row>
    <row r="530" spans="1:8" x14ac:dyDescent="0.3">
      <c r="A530" s="35" t="s">
        <v>857</v>
      </c>
      <c r="B530" s="36" t="s">
        <v>858</v>
      </c>
      <c r="C530" s="29"/>
      <c r="D530" s="129"/>
      <c r="E530" s="30"/>
      <c r="F530" s="31">
        <f>SUM(F531:F536)</f>
        <v>0</v>
      </c>
      <c r="G530" s="142"/>
      <c r="H530" s="136"/>
    </row>
    <row r="531" spans="1:8" x14ac:dyDescent="0.3">
      <c r="A531" s="14" t="s">
        <v>859</v>
      </c>
      <c r="B531" s="15" t="str">
        <f>VLOOKUP($A531,'[2]1. COE '!$A$22:$D$812,2,FALSE)</f>
        <v>Corte en frío - Biselado 10H</v>
      </c>
      <c r="C531" s="16" t="str">
        <f>VLOOKUP($A531,'[2]1. COE '!$A$22:$D$812,3,FALSE)</f>
        <v>DÍA</v>
      </c>
      <c r="D531" s="122">
        <v>1321320</v>
      </c>
      <c r="E531" s="134">
        <f>'ACT 1'!E531+'ACT 2'!E531+'ACT 3'!E531+'ACT 4'!E531+'ACT 5'!E531+'ACT 6'!E531+'ACT 9'!E531+'ACT 10'!E531+'ACT 11'!E531+'ACT 12'!E531+Transversal!E531+'ACT 7'!E531+'ACT 8'!E531</f>
        <v>0</v>
      </c>
      <c r="F531" s="24">
        <f t="shared" ref="F531:F536" si="33">+ROUND(D531*E531,0)</f>
        <v>0</v>
      </c>
      <c r="G531" s="142"/>
      <c r="H531" s="136"/>
    </row>
    <row r="532" spans="1:8" x14ac:dyDescent="0.3">
      <c r="A532" s="14" t="s">
        <v>860</v>
      </c>
      <c r="B532" s="15" t="str">
        <f>VLOOKUP($A532,'[2]1. COE '!$A$22:$D$812,2,FALSE)</f>
        <v>Roscadora Eléctrica hasta 4" 10H</v>
      </c>
      <c r="C532" s="16" t="str">
        <f>VLOOKUP($A532,'[2]1. COE '!$A$22:$D$812,3,FALSE)</f>
        <v>DÍA</v>
      </c>
      <c r="D532" s="122">
        <v>805021</v>
      </c>
      <c r="E532" s="134">
        <f>'ACT 1'!E532+'ACT 2'!E532+'ACT 3'!E532+'ACT 4'!E532+'ACT 5'!E532+'ACT 6'!E532+'ACT 9'!E532+'ACT 10'!E532+'ACT 11'!E532+'ACT 12'!E532+Transversal!E532+'ACT 7'!E532+'ACT 8'!E532</f>
        <v>0</v>
      </c>
      <c r="F532" s="24">
        <f t="shared" si="33"/>
        <v>0</v>
      </c>
      <c r="G532" s="142"/>
      <c r="H532" s="136"/>
    </row>
    <row r="533" spans="1:8" x14ac:dyDescent="0.3">
      <c r="A533" s="14" t="s">
        <v>861</v>
      </c>
      <c r="B533" s="15" t="str">
        <f>VLOOKUP($A533,'[2]1. COE '!$A$22:$D$812,2,FALSE)</f>
        <v>Torno portátil orbital 10H (Diurno / Nocturno) para bridas &lt;=4 NPS</v>
      </c>
      <c r="C533" s="16" t="str">
        <f>VLOOKUP($A533,'[2]1. COE '!$A$22:$D$812,3,FALSE)</f>
        <v>DÍA</v>
      </c>
      <c r="D533" s="122">
        <v>2178917</v>
      </c>
      <c r="E533" s="134">
        <f>'ACT 1'!E533+'ACT 2'!E533+'ACT 3'!E533+'ACT 4'!E533+'ACT 5'!E533+'ACT 6'!E533+'ACT 9'!E533+'ACT 10'!E533+'ACT 11'!E533+'ACT 12'!E533+Transversal!E533+'ACT 7'!E533+'ACT 8'!E533</f>
        <v>0</v>
      </c>
      <c r="F533" s="24">
        <f t="shared" si="33"/>
        <v>0</v>
      </c>
      <c r="G533" s="142"/>
      <c r="H533" s="136"/>
    </row>
    <row r="534" spans="1:8" x14ac:dyDescent="0.3">
      <c r="A534" s="14" t="s">
        <v>862</v>
      </c>
      <c r="B534" s="15" t="str">
        <f>VLOOKUP($A534,'[2]1. COE '!$A$22:$D$812,2,FALSE)</f>
        <v>Torno portátil orbital 10H (Diurno / Nocturno) para bridas &gt;4 NPS &lt;= 48 NPS</v>
      </c>
      <c r="C534" s="16" t="str">
        <f>VLOOKUP($A534,'[2]1. COE '!$A$22:$D$812,3,FALSE)</f>
        <v>DÍA</v>
      </c>
      <c r="D534" s="122">
        <v>2614180</v>
      </c>
      <c r="E534" s="134">
        <f>'ACT 1'!E534+'ACT 2'!E534+'ACT 3'!E534+'ACT 4'!E534+'ACT 5'!E534+'ACT 6'!E534+'ACT 9'!E534+'ACT 10'!E534+'ACT 11'!E534+'ACT 12'!E534+Transversal!E534+'ACT 7'!E534+'ACT 8'!E534</f>
        <v>0</v>
      </c>
      <c r="F534" s="24">
        <f t="shared" si="33"/>
        <v>0</v>
      </c>
      <c r="G534" s="142"/>
      <c r="H534" s="136"/>
    </row>
    <row r="535" spans="1:8" x14ac:dyDescent="0.3">
      <c r="A535" s="14" t="s">
        <v>863</v>
      </c>
      <c r="B535" s="15" t="str">
        <f>VLOOKUP($A535,'[2]1. COE '!$A$22:$D$812,2,FALSE)</f>
        <v>Torno portátil orbital 10H (Diurno / Nocturno) para bridas &gt;48 NPS &lt;= 60 NPS</v>
      </c>
      <c r="C535" s="16" t="str">
        <f>VLOOKUP($A535,'[2]1. COE '!$A$22:$D$812,3,FALSE)</f>
        <v>DÍA</v>
      </c>
      <c r="D535" s="122">
        <v>2791484</v>
      </c>
      <c r="E535" s="134">
        <f>'ACT 1'!E535+'ACT 2'!E535+'ACT 3'!E535+'ACT 4'!E535+'ACT 5'!E535+'ACT 6'!E535+'ACT 9'!E535+'ACT 10'!E535+'ACT 11'!E535+'ACT 12'!E535+Transversal!E535+'ACT 7'!E535+'ACT 8'!E535</f>
        <v>0</v>
      </c>
      <c r="F535" s="24">
        <f t="shared" si="33"/>
        <v>0</v>
      </c>
      <c r="G535" s="142"/>
      <c r="H535" s="136"/>
    </row>
    <row r="536" spans="1:8" x14ac:dyDescent="0.3">
      <c r="A536" s="14" t="s">
        <v>864</v>
      </c>
      <c r="B536" s="15" t="str">
        <f>VLOOKUP($A536,'[2]1. COE '!$A$22:$D$812,2,FALSE)</f>
        <v>Torno portátil orbital 10H (Diurno / Nocturno) para bridas &gt; 60 NPS</v>
      </c>
      <c r="C536" s="16" t="str">
        <f>VLOOKUP($A536,'[2]1. COE '!$A$22:$D$812,3,FALSE)</f>
        <v>DÍA</v>
      </c>
      <c r="D536" s="122">
        <v>3275455</v>
      </c>
      <c r="E536" s="134">
        <f>'ACT 1'!E536+'ACT 2'!E536+'ACT 3'!E536+'ACT 4'!E536+'ACT 5'!E536+'ACT 6'!E536+'ACT 9'!E536+'ACT 10'!E536+'ACT 11'!E536+'ACT 12'!E536+Transversal!E536+'ACT 7'!E536+'ACT 8'!E536</f>
        <v>0</v>
      </c>
      <c r="F536" s="24">
        <f t="shared" si="33"/>
        <v>0</v>
      </c>
      <c r="G536" s="142"/>
      <c r="H536" s="136"/>
    </row>
    <row r="537" spans="1:8" x14ac:dyDescent="0.3">
      <c r="A537" s="35" t="s">
        <v>865</v>
      </c>
      <c r="B537" s="36" t="s">
        <v>866</v>
      </c>
      <c r="C537" s="29"/>
      <c r="D537" s="129"/>
      <c r="E537" s="30"/>
      <c r="F537" s="31">
        <f>SUM(F538:F543)</f>
        <v>0</v>
      </c>
      <c r="G537" s="142"/>
      <c r="H537" s="136"/>
    </row>
    <row r="538" spans="1:8" x14ac:dyDescent="0.3">
      <c r="A538" s="14" t="s">
        <v>867</v>
      </c>
      <c r="B538" s="15" t="str">
        <f>VLOOKUP($A538,'[2]1. COE '!$A$22:$D$812,2,FALSE)</f>
        <v>Servicio de mecanizado en taller externo</v>
      </c>
      <c r="C538" s="16" t="str">
        <f>VLOOKUP($A538,'[2]1. COE '!$A$22:$D$812,3,FALSE)</f>
        <v>HM</v>
      </c>
      <c r="D538" s="122">
        <v>119867</v>
      </c>
      <c r="E538" s="134">
        <f>'ACT 1'!E538+'ACT 2'!E538+'ACT 3'!E538+'ACT 4'!E538+'ACT 5'!E538+'ACT 6'!E538+'ACT 9'!E538+'ACT 10'!E538+'ACT 11'!E538+'ACT 12'!E538+Transversal!E538+'ACT 7'!E538+'ACT 8'!E538</f>
        <v>0</v>
      </c>
      <c r="F538" s="24">
        <f t="shared" ref="F538:F543" si="34">+ROUND(D538*E538,0)</f>
        <v>0</v>
      </c>
      <c r="G538" s="142"/>
      <c r="H538" s="136"/>
    </row>
    <row r="539" spans="1:8" x14ac:dyDescent="0.3">
      <c r="A539" s="14" t="s">
        <v>868</v>
      </c>
      <c r="B539" s="15" t="str">
        <f>VLOOKUP($A539,'[2]1. COE '!$A$22:$D$812,2,FALSE)</f>
        <v>Metalizado</v>
      </c>
      <c r="C539" s="16" t="str">
        <f>VLOOKUP($A539,'[2]1. COE '!$A$22:$D$812,3,FALSE)</f>
        <v>HM</v>
      </c>
      <c r="D539" s="122">
        <v>70610</v>
      </c>
      <c r="E539" s="134">
        <f>'ACT 1'!E539+'ACT 2'!E539+'ACT 3'!E539+'ACT 4'!E539+'ACT 5'!E539+'ACT 6'!E539+'ACT 9'!E539+'ACT 10'!E539+'ACT 11'!E539+'ACT 12'!E539+Transversal!E539+'ACT 7'!E539+'ACT 8'!E539</f>
        <v>0</v>
      </c>
      <c r="F539" s="24">
        <f t="shared" si="34"/>
        <v>0</v>
      </c>
      <c r="G539" s="142"/>
      <c r="H539" s="136"/>
    </row>
    <row r="540" spans="1:8" x14ac:dyDescent="0.3">
      <c r="A540" s="14" t="s">
        <v>869</v>
      </c>
      <c r="B540" s="15" t="str">
        <f>VLOOKUP($A540,'[2]1. COE '!$A$22:$D$812,2,FALSE)</f>
        <v>Babitado</v>
      </c>
      <c r="C540" s="16" t="str">
        <f>VLOOKUP($A540,'[2]1. COE '!$A$22:$D$812,3,FALSE)</f>
        <v>HM</v>
      </c>
      <c r="D540" s="122">
        <v>94341</v>
      </c>
      <c r="E540" s="134">
        <f>'ACT 1'!E540+'ACT 2'!E540+'ACT 3'!E540+'ACT 4'!E540+'ACT 5'!E540+'ACT 6'!E540+'ACT 9'!E540+'ACT 10'!E540+'ACT 11'!E540+'ACT 12'!E540+Transversal!E540+'ACT 7'!E540+'ACT 8'!E540</f>
        <v>0</v>
      </c>
      <c r="F540" s="24">
        <f t="shared" si="34"/>
        <v>0</v>
      </c>
      <c r="G540" s="142"/>
      <c r="H540" s="136"/>
    </row>
    <row r="541" spans="1:8" x14ac:dyDescent="0.3">
      <c r="A541" s="14" t="s">
        <v>870</v>
      </c>
      <c r="B541" s="15" t="str">
        <f>VLOOKUP($A541,'[2]1. COE '!$A$22:$D$812,2,FALSE)</f>
        <v>Metalización o termorociado</v>
      </c>
      <c r="C541" s="16" t="str">
        <f>VLOOKUP($A541,'[2]1. COE '!$A$22:$D$812,3,FALSE)</f>
        <v>CM2</v>
      </c>
      <c r="D541" s="122">
        <v>8989</v>
      </c>
      <c r="E541" s="134">
        <f>'ACT 1'!E541+'ACT 2'!E541+'ACT 3'!E541+'ACT 4'!E541+'ACT 5'!E541+'ACT 6'!E541+'ACT 9'!E541+'ACT 10'!E541+'ACT 11'!E541+'ACT 12'!E541+Transversal!E541+'ACT 7'!E541+'ACT 8'!E541</f>
        <v>0</v>
      </c>
      <c r="F541" s="24">
        <f t="shared" si="34"/>
        <v>0</v>
      </c>
      <c r="G541" s="142"/>
      <c r="H541" s="136"/>
    </row>
    <row r="542" spans="1:8" x14ac:dyDescent="0.3">
      <c r="A542" s="14" t="s">
        <v>871</v>
      </c>
      <c r="B542" s="15" t="str">
        <f>VLOOKUP($A542,'[2]1. COE '!$A$22:$D$812,2,FALSE)</f>
        <v>Suministro y fabricación de platinas ciegas de todas las dimensiones</v>
      </c>
      <c r="C542" s="16" t="str">
        <f>VLOOKUP($A542,'[2]1. COE '!$A$22:$D$812,3,FALSE)</f>
        <v>KG</v>
      </c>
      <c r="D542" s="122">
        <v>11332</v>
      </c>
      <c r="E542" s="134">
        <f>'ACT 1'!E542+'ACT 2'!E542+'ACT 3'!E542+'ACT 4'!E542+'ACT 5'!E542+'ACT 6'!E542+'ACT 9'!E542+'ACT 10'!E542+'ACT 11'!E542+'ACT 12'!E542+Transversal!E542+'ACT 7'!E542+'ACT 8'!E542</f>
        <v>0</v>
      </c>
      <c r="F542" s="24">
        <f t="shared" si="34"/>
        <v>0</v>
      </c>
      <c r="G542" s="142"/>
      <c r="H542" s="136"/>
    </row>
    <row r="543" spans="1:8" x14ac:dyDescent="0.3">
      <c r="A543" s="14" t="s">
        <v>872</v>
      </c>
      <c r="B543" s="15" t="str">
        <f>VLOOKUP($A543,'[2]1. COE '!$A$22:$D$812,2,FALSE)</f>
        <v>Fabricación de platinas ciegas de todas las dimensiones (no incluye suministro del material)</v>
      </c>
      <c r="C543" s="16" t="str">
        <f>VLOOKUP($A543,'[2]1. COE '!$A$22:$D$812,3,FALSE)</f>
        <v>KG</v>
      </c>
      <c r="D543" s="122">
        <v>8388</v>
      </c>
      <c r="E543" s="134">
        <f>'ACT 1'!E543+'ACT 2'!E543+'ACT 3'!E543+'ACT 4'!E543+'ACT 5'!E543+'ACT 6'!E543+'ACT 9'!E543+'ACT 10'!E543+'ACT 11'!E543+'ACT 12'!E543+Transversal!E543+'ACT 7'!E543+'ACT 8'!E543</f>
        <v>0</v>
      </c>
      <c r="F543" s="24">
        <f t="shared" si="34"/>
        <v>0</v>
      </c>
      <c r="G543" s="142"/>
      <c r="H543" s="136"/>
    </row>
    <row r="544" spans="1:8" x14ac:dyDescent="0.3">
      <c r="A544" s="35" t="s">
        <v>873</v>
      </c>
      <c r="B544" s="36" t="s">
        <v>874</v>
      </c>
      <c r="C544" s="29"/>
      <c r="D544" s="129"/>
      <c r="E544" s="30"/>
      <c r="F544" s="31">
        <f>SUM(F545:F564)</f>
        <v>0</v>
      </c>
      <c r="G544" s="142"/>
      <c r="H544" s="136"/>
    </row>
    <row r="545" spans="1:8" x14ac:dyDescent="0.3">
      <c r="A545" s="14" t="s">
        <v>875</v>
      </c>
      <c r="B545" s="15" t="str">
        <f>VLOOKUP($A545,'[2]1. COE '!$A$22:$D$812,2,FALSE)</f>
        <v>Diseño, fabricación, instalación de grapas (clamps) de diámetro menor o igual a 12”</v>
      </c>
      <c r="C545" s="16" t="str">
        <f>VLOOKUP($A545,'[2]1. COE '!$A$22:$D$812,3,FALSE)</f>
        <v>UN</v>
      </c>
      <c r="D545" s="122">
        <v>2194434</v>
      </c>
      <c r="E545" s="134">
        <f>'ACT 1'!E545+'ACT 2'!E545+'ACT 3'!E545+'ACT 4'!E545+'ACT 5'!E545+'ACT 6'!E545+'ACT 9'!E545+'ACT 10'!E545+'ACT 11'!E545+'ACT 12'!E545+Transversal!E545+'ACT 7'!E545+'ACT 8'!E545</f>
        <v>0</v>
      </c>
      <c r="F545" s="24">
        <f t="shared" ref="F545:F564" si="35">+ROUND(D545*E545,0)</f>
        <v>0</v>
      </c>
      <c r="G545" s="142"/>
      <c r="H545" s="136"/>
    </row>
    <row r="546" spans="1:8" x14ac:dyDescent="0.3">
      <c r="A546" s="14" t="s">
        <v>876</v>
      </c>
      <c r="B546" s="15" t="str">
        <f>VLOOKUP($A546,'[2]1. COE '!$A$22:$D$812,2,FALSE)</f>
        <v>Diseño, fabricación, instalación de grapas (clamps) de diámetro mayor a 12”</v>
      </c>
      <c r="C546" s="16" t="str">
        <f>VLOOKUP($A546,'[2]1. COE '!$A$22:$D$812,3,FALSE)</f>
        <v>UN</v>
      </c>
      <c r="D546" s="122">
        <v>2744111</v>
      </c>
      <c r="E546" s="134">
        <f>'ACT 1'!E546+'ACT 2'!E546+'ACT 3'!E546+'ACT 4'!E546+'ACT 5'!E546+'ACT 6'!E546+'ACT 9'!E546+'ACT 10'!E546+'ACT 11'!E546+'ACT 12'!E546+Transversal!E546+'ACT 7'!E546+'ACT 8'!E546</f>
        <v>0</v>
      </c>
      <c r="F546" s="24">
        <f t="shared" si="35"/>
        <v>0</v>
      </c>
      <c r="G546" s="142"/>
      <c r="H546" s="136"/>
    </row>
    <row r="547" spans="1:8" x14ac:dyDescent="0.3">
      <c r="A547" s="14" t="s">
        <v>877</v>
      </c>
      <c r="B547" s="15" t="str">
        <f>VLOOKUP($A547,'[2]1. COE '!$A$22:$D$812,2,FALSE)</f>
        <v>Encamisado no Metálico</v>
      </c>
      <c r="C547" s="16" t="str">
        <f>VLOOKUP($A547,'[2]1. COE '!$A$22:$D$812,3,FALSE)</f>
        <v>M2</v>
      </c>
      <c r="D547" s="122">
        <v>1533620</v>
      </c>
      <c r="E547" s="134">
        <f>'ACT 1'!E547+'ACT 2'!E547+'ACT 3'!E547+'ACT 4'!E547+'ACT 5'!E547+'ACT 6'!E547+'ACT 9'!E547+'ACT 10'!E547+'ACT 11'!E547+'ACT 12'!E547+Transversal!E547+'ACT 7'!E547+'ACT 8'!E547</f>
        <v>0</v>
      </c>
      <c r="F547" s="24">
        <f t="shared" si="35"/>
        <v>0</v>
      </c>
      <c r="G547" s="142"/>
      <c r="H547" s="136"/>
    </row>
    <row r="548" spans="1:8" x14ac:dyDescent="0.3">
      <c r="A548" s="14" t="s">
        <v>878</v>
      </c>
      <c r="B548" s="15" t="str">
        <f>VLOOKUP($A548,'[2]1. COE '!$A$22:$D$812,2,FALSE)</f>
        <v>Corte y soldadura de tubo de 1-1/2" a 5" Boring Machine</v>
      </c>
      <c r="C548" s="16" t="str">
        <f>VLOOKUP($A548,'[2]1. COE '!$A$22:$D$812,3,FALSE)</f>
        <v>HM</v>
      </c>
      <c r="D548" s="122">
        <v>322677</v>
      </c>
      <c r="E548" s="134">
        <f>'ACT 1'!E548+'ACT 2'!E548+'ACT 3'!E548+'ACT 4'!E548+'ACT 5'!E548+'ACT 6'!E548+'ACT 9'!E548+'ACT 10'!E548+'ACT 11'!E548+'ACT 12'!E548+Transversal!E548+'ACT 7'!E548+'ACT 8'!E548</f>
        <v>0</v>
      </c>
      <c r="F548" s="24">
        <f t="shared" si="35"/>
        <v>0</v>
      </c>
      <c r="G548" s="142"/>
      <c r="H548" s="136"/>
    </row>
    <row r="549" spans="1:8" x14ac:dyDescent="0.3">
      <c r="A549" s="14" t="s">
        <v>879</v>
      </c>
      <c r="B549" s="15" t="str">
        <f>VLOOKUP($A549,'[2]1. COE '!$A$22:$D$812,2,FALSE)</f>
        <v>Servicio Rope Acces con  ejecutor (jornada 10 Horas)</v>
      </c>
      <c r="C549" s="16" t="str">
        <f>VLOOKUP($A549,'[2]1. COE '!$A$22:$D$812,3,FALSE)</f>
        <v>DÍA</v>
      </c>
      <c r="D549" s="122">
        <v>117832</v>
      </c>
      <c r="E549" s="134">
        <f>'ACT 1'!E549+'ACT 2'!E549+'ACT 3'!E549+'ACT 4'!E549+'ACT 5'!E549+'ACT 6'!E549+'ACT 9'!E549+'ACT 10'!E549+'ACT 11'!E549+'ACT 12'!E549+Transversal!E549+'ACT 7'!E549+'ACT 8'!E549</f>
        <v>0</v>
      </c>
      <c r="F549" s="24">
        <f t="shared" si="35"/>
        <v>0</v>
      </c>
      <c r="G549" s="142"/>
      <c r="H549" s="136"/>
    </row>
    <row r="550" spans="1:8" x14ac:dyDescent="0.3">
      <c r="A550" s="14" t="s">
        <v>880</v>
      </c>
      <c r="B550" s="15" t="str">
        <f>VLOOKUP($A550,'[2]1. COE '!$A$22:$D$812,2,FALSE)</f>
        <v>Servicio Rope Acces con  ejecutor (jornada 24 Horas)</v>
      </c>
      <c r="C550" s="16" t="str">
        <f>VLOOKUP($A550,'[2]1. COE '!$A$22:$D$812,3,FALSE)</f>
        <v>DÍA</v>
      </c>
      <c r="D550" s="122">
        <v>278792</v>
      </c>
      <c r="E550" s="134">
        <f>'ACT 1'!E550+'ACT 2'!E550+'ACT 3'!E550+'ACT 4'!E550+'ACT 5'!E550+'ACT 6'!E550+'ACT 9'!E550+'ACT 10'!E550+'ACT 11'!E550+'ACT 12'!E550+Transversal!E550+'ACT 7'!E550+'ACT 8'!E550</f>
        <v>0</v>
      </c>
      <c r="F550" s="24">
        <f t="shared" si="35"/>
        <v>0</v>
      </c>
      <c r="G550" s="142"/>
      <c r="H550" s="136"/>
    </row>
    <row r="551" spans="1:8" x14ac:dyDescent="0.3">
      <c r="A551" s="14" t="s">
        <v>881</v>
      </c>
      <c r="B551" s="15" t="str">
        <f>VLOOKUP($A551,'[2]1. COE '!$A$22:$D$812,2,FALSE)</f>
        <v>Hot-tap en tuberías de diámetro &lt;= 2"</v>
      </c>
      <c r="C551" s="16" t="str">
        <f>VLOOKUP($A551,'[2]1. COE '!$A$22:$D$812,3,FALSE)</f>
        <v>UN</v>
      </c>
      <c r="D551" s="122">
        <v>1563680</v>
      </c>
      <c r="E551" s="134">
        <f>'ACT 1'!E551+'ACT 2'!E551+'ACT 3'!E551+'ACT 4'!E551+'ACT 5'!E551+'ACT 6'!E551+'ACT 9'!E551+'ACT 10'!E551+'ACT 11'!E551+'ACT 12'!E551+Transversal!E551+'ACT 7'!E551+'ACT 8'!E551</f>
        <v>0</v>
      </c>
      <c r="F551" s="24">
        <f t="shared" si="35"/>
        <v>0</v>
      </c>
      <c r="G551" s="142"/>
      <c r="H551" s="136"/>
    </row>
    <row r="552" spans="1:8" x14ac:dyDescent="0.3">
      <c r="A552" s="14" t="s">
        <v>882</v>
      </c>
      <c r="B552" s="15" t="str">
        <f>VLOOKUP($A552,'[2]1. COE '!$A$22:$D$812,2,FALSE)</f>
        <v>Hot-tap en tuberías de diámetro de 3" a 6"</v>
      </c>
      <c r="C552" s="16" t="str">
        <f>VLOOKUP($A552,'[2]1. COE '!$A$22:$D$812,3,FALSE)</f>
        <v>UN</v>
      </c>
      <c r="D552" s="122">
        <v>2510498</v>
      </c>
      <c r="E552" s="134">
        <f>'ACT 1'!E552+'ACT 2'!E552+'ACT 3'!E552+'ACT 4'!E552+'ACT 5'!E552+'ACT 6'!E552+'ACT 9'!E552+'ACT 10'!E552+'ACT 11'!E552+'ACT 12'!E552+Transversal!E552+'ACT 7'!E552+'ACT 8'!E552</f>
        <v>0</v>
      </c>
      <c r="F552" s="24">
        <f t="shared" si="35"/>
        <v>0</v>
      </c>
      <c r="G552" s="142"/>
      <c r="H552" s="136"/>
    </row>
    <row r="553" spans="1:8" x14ac:dyDescent="0.3">
      <c r="A553" s="14" t="s">
        <v>883</v>
      </c>
      <c r="B553" s="15" t="str">
        <f>VLOOKUP($A553,'[2]1. COE '!$A$22:$D$812,2,FALSE)</f>
        <v>Hot-tap en tuberías de diámetro de 8" a 12"</v>
      </c>
      <c r="C553" s="16" t="str">
        <f>VLOOKUP($A553,'[2]1. COE '!$A$22:$D$812,3,FALSE)</f>
        <v>UN</v>
      </c>
      <c r="D553" s="122">
        <v>5680314</v>
      </c>
      <c r="E553" s="134">
        <f>'ACT 1'!E553+'ACT 2'!E553+'ACT 3'!E553+'ACT 4'!E553+'ACT 5'!E553+'ACT 6'!E553+'ACT 9'!E553+'ACT 10'!E553+'ACT 11'!E553+'ACT 12'!E553+Transversal!E553+'ACT 7'!E553+'ACT 8'!E553</f>
        <v>0</v>
      </c>
      <c r="F553" s="24">
        <f t="shared" si="35"/>
        <v>0</v>
      </c>
      <c r="G553" s="142"/>
      <c r="H553" s="136"/>
    </row>
    <row r="554" spans="1:8" x14ac:dyDescent="0.3">
      <c r="A554" s="14" t="s">
        <v>884</v>
      </c>
      <c r="B554" s="15" t="str">
        <f>VLOOKUP($A554,'[2]1. COE '!$A$22:$D$812,2,FALSE)</f>
        <v>Weld Overlay Automatizado</v>
      </c>
      <c r="C554" s="16" t="str">
        <f>VLOOKUP($A554,'[2]1. COE '!$A$22:$D$812,3,FALSE)</f>
        <v>PIE2</v>
      </c>
      <c r="D554" s="122">
        <v>5217655</v>
      </c>
      <c r="E554" s="134">
        <f>'ACT 1'!E554+'ACT 2'!E554+'ACT 3'!E554+'ACT 4'!E554+'ACT 5'!E554+'ACT 6'!E554+'ACT 9'!E554+'ACT 10'!E554+'ACT 11'!E554+'ACT 12'!E554+Transversal!E554+'ACT 7'!E554+'ACT 8'!E554</f>
        <v>0</v>
      </c>
      <c r="F554" s="24">
        <f t="shared" si="35"/>
        <v>0</v>
      </c>
      <c r="G554" s="142"/>
      <c r="H554" s="136"/>
    </row>
    <row r="555" spans="1:8" x14ac:dyDescent="0.3">
      <c r="A555" s="14" t="s">
        <v>885</v>
      </c>
      <c r="B555" s="15" t="str">
        <f>VLOOKUP($A555,'[2]1. COE '!$A$22:$D$812,2,FALSE)</f>
        <v>Corte con hilo diamantado</v>
      </c>
      <c r="C555" s="16" t="str">
        <f>VLOOKUP($A555,'[2]1. COE '!$A$22:$D$812,3,FALSE)</f>
        <v>DÍA</v>
      </c>
      <c r="D555" s="122">
        <v>20623537</v>
      </c>
      <c r="E555" s="134">
        <f>'ACT 1'!E555+'ACT 2'!E555+'ACT 3'!E555+'ACT 4'!E555+'ACT 5'!E555+'ACT 6'!E555+'ACT 9'!E555+'ACT 10'!E555+'ACT 11'!E555+'ACT 12'!E555+Transversal!E555+'ACT 7'!E555+'ACT 8'!E555</f>
        <v>0</v>
      </c>
      <c r="F555" s="24">
        <f t="shared" si="35"/>
        <v>0</v>
      </c>
      <c r="G555" s="142"/>
      <c r="H555" s="136"/>
    </row>
    <row r="556" spans="1:8" x14ac:dyDescent="0.3">
      <c r="A556" s="14" t="s">
        <v>886</v>
      </c>
      <c r="B556" s="15" t="str">
        <f>VLOOKUP($A556,'[2]1. COE '!$A$22:$D$812,2,FALSE)</f>
        <v>Alivios térmicos diámetros menores o iguales a 12"</v>
      </c>
      <c r="C556" s="16" t="str">
        <f>VLOOKUP($A556,'[2]1. COE '!$A$22:$D$812,3,FALSE)</f>
        <v>JUNTA</v>
      </c>
      <c r="D556" s="122">
        <v>640128</v>
      </c>
      <c r="E556" s="134">
        <f>'ACT 1'!E556+'ACT 2'!E556+'ACT 3'!E556+'ACT 4'!E556+'ACT 5'!E556+'ACT 6'!E556+'ACT 9'!E556+'ACT 10'!E556+'ACT 11'!E556+'ACT 12'!E556+Transversal!E556+'ACT 7'!E556+'ACT 8'!E556</f>
        <v>0</v>
      </c>
      <c r="F556" s="24">
        <f t="shared" si="35"/>
        <v>0</v>
      </c>
      <c r="G556" s="142"/>
      <c r="H556" s="136"/>
    </row>
    <row r="557" spans="1:8" x14ac:dyDescent="0.3">
      <c r="A557" s="14" t="s">
        <v>887</v>
      </c>
      <c r="B557" s="15" t="str">
        <f>VLOOKUP($A557,'[2]1. COE '!$A$22:$D$812,2,FALSE)</f>
        <v>Alivios térmicos diámetros mayores a 12"</v>
      </c>
      <c r="C557" s="16" t="str">
        <f>VLOOKUP($A557,'[2]1. COE '!$A$22:$D$812,3,FALSE)</f>
        <v>JUNTA</v>
      </c>
      <c r="D557" s="122">
        <v>1066531</v>
      </c>
      <c r="E557" s="134">
        <f>'ACT 1'!E557+'ACT 2'!E557+'ACT 3'!E557+'ACT 4'!E557+'ACT 5'!E557+'ACT 6'!E557+'ACT 9'!E557+'ACT 10'!E557+'ACT 11'!E557+'ACT 12'!E557+Transversal!E557+'ACT 7'!E557+'ACT 8'!E557</f>
        <v>0</v>
      </c>
      <c r="F557" s="24">
        <f t="shared" si="35"/>
        <v>0</v>
      </c>
      <c r="G557" s="142"/>
      <c r="H557" s="136"/>
    </row>
    <row r="558" spans="1:8" x14ac:dyDescent="0.3">
      <c r="A558" s="14" t="s">
        <v>888</v>
      </c>
      <c r="B558" s="15" t="str">
        <f>VLOOKUP($A558,'[2]1. COE '!$A$22:$D$812,2,FALSE)</f>
        <v>Alivios térmicos para destapar tuberías (calentamiento) (10 HRS)</v>
      </c>
      <c r="C558" s="16" t="str">
        <f>VLOOKUP($A558,'[2]1. COE '!$A$22:$D$812,3,FALSE)</f>
        <v>DÍA</v>
      </c>
      <c r="D558" s="122">
        <v>2169075</v>
      </c>
      <c r="E558" s="134">
        <f>'ACT 1'!E558+'ACT 2'!E558+'ACT 3'!E558+'ACT 4'!E558+'ACT 5'!E558+'ACT 6'!E558+'ACT 9'!E558+'ACT 10'!E558+'ACT 11'!E558+'ACT 12'!E558+Transversal!E558+'ACT 7'!E558+'ACT 8'!E558</f>
        <v>0</v>
      </c>
      <c r="F558" s="24">
        <f t="shared" si="35"/>
        <v>0</v>
      </c>
      <c r="G558" s="142"/>
      <c r="H558" s="136"/>
    </row>
    <row r="559" spans="1:8" x14ac:dyDescent="0.3">
      <c r="A559" s="14" t="s">
        <v>889</v>
      </c>
      <c r="B559" s="15" t="str">
        <f>VLOOKUP($A559,'[2]1. COE '!$A$22:$D$812,2,FALSE)</f>
        <v>Levantamiento de planos red line</v>
      </c>
      <c r="C559" s="16" t="str">
        <f>VLOOKUP($A559,'[2]1. COE '!$A$22:$D$812,3,FALSE)</f>
        <v>UN</v>
      </c>
      <c r="D559" s="122">
        <v>469312</v>
      </c>
      <c r="E559" s="134">
        <f>'ACT 1'!E559+'ACT 2'!E559+'ACT 3'!E559+'ACT 4'!E559+'ACT 5'!E559+'ACT 6'!E559+'ACT 9'!E559+'ACT 10'!E559+'ACT 11'!E559+'ACT 12'!E559+Transversal!E559+'ACT 7'!E559+'ACT 8'!E559</f>
        <v>0</v>
      </c>
      <c r="F559" s="24">
        <f t="shared" si="35"/>
        <v>0</v>
      </c>
      <c r="G559" s="142"/>
      <c r="H559" s="136"/>
    </row>
    <row r="560" spans="1:8" x14ac:dyDescent="0.3">
      <c r="A560" s="14" t="s">
        <v>890</v>
      </c>
      <c r="B560" s="15" t="str">
        <f>VLOOKUP($A560,'[2]1. COE '!$A$22:$D$812,2,FALSE)</f>
        <v>Actualización de planos as-built</v>
      </c>
      <c r="C560" s="16" t="str">
        <f>VLOOKUP($A560,'[2]1. COE '!$A$22:$D$812,3,FALSE)</f>
        <v>UN</v>
      </c>
      <c r="D560" s="122">
        <v>434537</v>
      </c>
      <c r="E560" s="134">
        <f>'ACT 1'!E560+'ACT 2'!E560+'ACT 3'!E560+'ACT 4'!E560+'ACT 5'!E560+'ACT 6'!E560+'ACT 9'!E560+'ACT 10'!E560+'ACT 11'!E560+'ACT 12'!E560+Transversal!E560+'ACT 7'!E560+'ACT 8'!E560</f>
        <v>0</v>
      </c>
      <c r="F560" s="24">
        <f t="shared" si="35"/>
        <v>0</v>
      </c>
      <c r="G560" s="142"/>
      <c r="H560" s="136"/>
    </row>
    <row r="561" spans="1:8" x14ac:dyDescent="0.3">
      <c r="A561" s="14" t="s">
        <v>891</v>
      </c>
      <c r="B561" s="15" t="str">
        <f>VLOOKUP($A561,'[2]1. COE '!$A$22:$D$812,2,FALSE)</f>
        <v>Scan Laser y elaboración de maquetas virtuales 3D: Escaneo Laser de la Unidad Operativa</v>
      </c>
      <c r="C561" s="16" t="str">
        <f>VLOOKUP($A561,'[2]1. COE '!$A$22:$D$812,3,FALSE)</f>
        <v>UN</v>
      </c>
      <c r="D561" s="122">
        <v>31369422</v>
      </c>
      <c r="E561" s="134">
        <f>'ACT 1'!E561+'ACT 2'!E561+'ACT 3'!E561+'ACT 4'!E561+'ACT 5'!E561+'ACT 6'!E561+'ACT 9'!E561+'ACT 10'!E561+'ACT 11'!E561+'ACT 12'!E561+Transversal!E561+'ACT 7'!E561+'ACT 8'!E561</f>
        <v>0</v>
      </c>
      <c r="F561" s="24">
        <f t="shared" si="35"/>
        <v>0</v>
      </c>
      <c r="G561" s="142"/>
      <c r="H561" s="136"/>
    </row>
    <row r="562" spans="1:8"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134">
        <f>'ACT 1'!E562+'ACT 2'!E562+'ACT 3'!E562+'ACT 4'!E562+'ACT 5'!E562+'ACT 6'!E562+'ACT 9'!E562+'ACT 10'!E562+'ACT 11'!E562+'ACT 12'!E562+Transversal!E562+'ACT 7'!E562+'ACT 8'!E562</f>
        <v>0</v>
      </c>
      <c r="F562" s="24">
        <f t="shared" si="35"/>
        <v>0</v>
      </c>
      <c r="G562" s="142"/>
      <c r="H562" s="136"/>
    </row>
    <row r="563" spans="1:8" x14ac:dyDescent="0.3">
      <c r="A563" s="14" t="s">
        <v>893</v>
      </c>
      <c r="B563" s="15" t="str">
        <f>VLOOKUP($A563,'[2]1. COE '!$A$22:$D$812,2,FALSE)</f>
        <v>Modelamiento nuevas ingenierías y detección de interferencias</v>
      </c>
      <c r="C563" s="16" t="str">
        <f>VLOOKUP($A563,'[2]1. COE '!$A$22:$D$812,3,FALSE)</f>
        <v>DÍA</v>
      </c>
      <c r="D563" s="122">
        <v>3292862</v>
      </c>
      <c r="E563" s="134">
        <f>'ACT 1'!E563+'ACT 2'!E563+'ACT 3'!E563+'ACT 4'!E563+'ACT 5'!E563+'ACT 6'!E563+'ACT 9'!E563+'ACT 10'!E563+'ACT 11'!E563+'ACT 12'!E563+Transversal!E563+'ACT 7'!E563+'ACT 8'!E563</f>
        <v>0</v>
      </c>
      <c r="F563" s="24">
        <f t="shared" si="35"/>
        <v>0</v>
      </c>
      <c r="G563" s="142"/>
      <c r="H563" s="136"/>
    </row>
    <row r="564" spans="1:8" x14ac:dyDescent="0.3">
      <c r="A564" s="14" t="s">
        <v>894</v>
      </c>
      <c r="B564" s="15" t="str">
        <f>VLOOKUP($A564,'[2]1. COE '!$A$22:$D$812,2,FALSE)</f>
        <v>Climatización - Confort térmico</v>
      </c>
      <c r="C564" s="16" t="str">
        <f>VLOOKUP($A564,'[2]1. COE '!$A$22:$D$812,3,FALSE)</f>
        <v>TON/DÍA</v>
      </c>
      <c r="D564" s="122">
        <v>356372</v>
      </c>
      <c r="E564" s="134">
        <f>'ACT 1'!E564+'ACT 2'!E564+'ACT 3'!E564+'ACT 4'!E564+'ACT 5'!E564+'ACT 6'!E564+'ACT 9'!E564+'ACT 10'!E564+'ACT 11'!E564+'ACT 12'!E564+Transversal!E564+'ACT 7'!E564+'ACT 8'!E564</f>
        <v>0</v>
      </c>
      <c r="F564" s="24">
        <f t="shared" si="35"/>
        <v>0</v>
      </c>
      <c r="G564" s="142"/>
      <c r="H564" s="136"/>
    </row>
    <row r="565" spans="1:8" x14ac:dyDescent="0.3">
      <c r="A565" s="35" t="s">
        <v>895</v>
      </c>
      <c r="B565" s="36" t="s">
        <v>896</v>
      </c>
      <c r="C565" s="29"/>
      <c r="D565" s="129"/>
      <c r="E565" s="30"/>
      <c r="F565" s="31">
        <f>SUM(F566:F578)</f>
        <v>0</v>
      </c>
      <c r="G565" s="142"/>
      <c r="H565" s="136"/>
    </row>
    <row r="566" spans="1:8" x14ac:dyDescent="0.3">
      <c r="A566" s="14" t="s">
        <v>897</v>
      </c>
      <c r="B566" s="15" t="str">
        <f>VLOOKUP($A566,'[2]1. COE '!$A$22:$D$812,2,FALSE)</f>
        <v>Gammagrafías (Radiografía convencional)</v>
      </c>
      <c r="C566" s="16" t="str">
        <f>VLOOKUP($A566,'[2]1. COE '!$A$22:$D$812,3,FALSE)</f>
        <v>PLACA</v>
      </c>
      <c r="D566" s="122">
        <v>94414</v>
      </c>
      <c r="E566" s="134">
        <f>'ACT 1'!E566+'ACT 2'!E566+'ACT 3'!E566+'ACT 4'!E566+'ACT 5'!E566+'ACT 6'!E566+'ACT 9'!E566+'ACT 10'!E566+'ACT 11'!E566+'ACT 12'!E566+Transversal!E566+'ACT 7'!E566+'ACT 8'!E566</f>
        <v>0</v>
      </c>
      <c r="F566" s="24">
        <f t="shared" ref="F566:F578" si="36">+ROUND(D566*E566,0)</f>
        <v>0</v>
      </c>
      <c r="G566" s="142"/>
      <c r="H566" s="136"/>
    </row>
    <row r="567" spans="1:8" x14ac:dyDescent="0.3">
      <c r="A567" s="14" t="s">
        <v>898</v>
      </c>
      <c r="B567" s="15" t="str">
        <f>VLOOKUP($A567,'[2]1. COE '!$A$22:$D$812,2,FALSE)</f>
        <v>Radiografía digital computarizada</v>
      </c>
      <c r="C567" s="16" t="str">
        <f>VLOOKUP($A567,'[2]1. COE '!$A$22:$D$812,3,FALSE)</f>
        <v>IMAGEN</v>
      </c>
      <c r="D567" s="122">
        <v>153377</v>
      </c>
      <c r="E567" s="134">
        <f>'ACT 1'!E567+'ACT 2'!E567+'ACT 3'!E567+'ACT 4'!E567+'ACT 5'!E567+'ACT 6'!E567+'ACT 9'!E567+'ACT 10'!E567+'ACT 11'!E567+'ACT 12'!E567+Transversal!E567+'ACT 7'!E567+'ACT 8'!E567</f>
        <v>0</v>
      </c>
      <c r="F567" s="24">
        <f t="shared" si="36"/>
        <v>0</v>
      </c>
      <c r="G567" s="142"/>
      <c r="H567" s="136"/>
    </row>
    <row r="568" spans="1:8" x14ac:dyDescent="0.3">
      <c r="A568" s="14" t="s">
        <v>899</v>
      </c>
      <c r="B568" s="15" t="str">
        <f>VLOOKUP($A568,'[2]1. COE '!$A$22:$D$812,2,FALSE)</f>
        <v>Radiografía digital computarizada (10 Hrs)</v>
      </c>
      <c r="C568" s="16" t="str">
        <f>VLOOKUP($A568,'[2]1. COE '!$A$22:$D$812,3,FALSE)</f>
        <v>DÍA</v>
      </c>
      <c r="D568" s="122">
        <v>1866807</v>
      </c>
      <c r="E568" s="134">
        <f>'ACT 1'!E568+'ACT 2'!E568+'ACT 3'!E568+'ACT 4'!E568+'ACT 5'!E568+'ACT 6'!E568+'ACT 9'!E568+'ACT 10'!E568+'ACT 11'!E568+'ACT 12'!E568+Transversal!E568+'ACT 7'!E568+'ACT 8'!E568</f>
        <v>0</v>
      </c>
      <c r="F568" s="24">
        <f t="shared" si="36"/>
        <v>0</v>
      </c>
      <c r="G568" s="142"/>
      <c r="H568" s="136"/>
    </row>
    <row r="569" spans="1:8" x14ac:dyDescent="0.3">
      <c r="A569" s="14" t="s">
        <v>900</v>
      </c>
      <c r="B569" s="15" t="str">
        <f>VLOOKUP($A569,'[2]1. COE '!$A$22:$D$812,2,FALSE)</f>
        <v>Ultrasonido para defectología en soldaduras</v>
      </c>
      <c r="C569" s="16" t="str">
        <f>VLOOKUP($A569,'[2]1. COE '!$A$22:$D$812,3,FALSE)</f>
        <v>ML</v>
      </c>
      <c r="D569" s="122">
        <v>178216</v>
      </c>
      <c r="E569" s="134">
        <f>'ACT 1'!E569+'ACT 2'!E569+'ACT 3'!E569+'ACT 4'!E569+'ACT 5'!E569+'ACT 6'!E569+'ACT 9'!E569+'ACT 10'!E569+'ACT 11'!E569+'ACT 12'!E569+Transversal!E569+'ACT 7'!E569+'ACT 8'!E569</f>
        <v>0</v>
      </c>
      <c r="F569" s="24">
        <f t="shared" si="36"/>
        <v>0</v>
      </c>
      <c r="G569" s="142"/>
      <c r="H569" s="136"/>
    </row>
    <row r="570" spans="1:8" x14ac:dyDescent="0.3">
      <c r="A570" s="14" t="s">
        <v>901</v>
      </c>
      <c r="B570" s="15" t="str">
        <f>VLOOKUP($A570,'[2]1. COE '!$A$22:$D$812,2,FALSE)</f>
        <v>Pruebas de dureza cualquier diámetro</v>
      </c>
      <c r="C570" s="16" t="str">
        <f>VLOOKUP($A570,'[2]1. COE '!$A$22:$D$812,3,FALSE)</f>
        <v>JUNTA</v>
      </c>
      <c r="D570" s="122">
        <v>61005</v>
      </c>
      <c r="E570" s="134">
        <f>'ACT 1'!E570+'ACT 2'!E570+'ACT 3'!E570+'ACT 4'!E570+'ACT 5'!E570+'ACT 6'!E570+'ACT 9'!E570+'ACT 10'!E570+'ACT 11'!E570+'ACT 12'!E570+Transversal!E570+'ACT 7'!E570+'ACT 8'!E570</f>
        <v>0</v>
      </c>
      <c r="F570" s="24">
        <f t="shared" si="36"/>
        <v>0</v>
      </c>
      <c r="G570" s="142"/>
      <c r="H570" s="136"/>
    </row>
    <row r="571" spans="1:8" x14ac:dyDescent="0.3">
      <c r="A571" s="14" t="s">
        <v>902</v>
      </c>
      <c r="B571" s="15" t="str">
        <f>VLOOKUP($A571,'[2]1. COE '!$A$22:$D$812,2,FALSE)</f>
        <v>Phased Array</v>
      </c>
      <c r="C571" s="16" t="str">
        <f>VLOOKUP($A571,'[2]1. COE '!$A$22:$D$812,3,FALSE)</f>
        <v>ML</v>
      </c>
      <c r="D571" s="122">
        <v>227712</v>
      </c>
      <c r="E571" s="134">
        <f>'ACT 1'!E571+'ACT 2'!E571+'ACT 3'!E571+'ACT 4'!E571+'ACT 5'!E571+'ACT 6'!E571+'ACT 9'!E571+'ACT 10'!E571+'ACT 11'!E571+'ACT 12'!E571+Transversal!E571+'ACT 7'!E571+'ACT 8'!E571</f>
        <v>0</v>
      </c>
      <c r="F571" s="24">
        <f t="shared" si="36"/>
        <v>0</v>
      </c>
      <c r="G571" s="142"/>
      <c r="H571" s="136"/>
    </row>
    <row r="572" spans="1:8" x14ac:dyDescent="0.3">
      <c r="A572" s="14" t="s">
        <v>903</v>
      </c>
      <c r="B572" s="15" t="str">
        <f>VLOOKUP($A572,'[2]1. COE '!$A$22:$D$812,2,FALSE)</f>
        <v>Gamma Scan  (10 HRS)</v>
      </c>
      <c r="C572" s="16" t="str">
        <f>VLOOKUP($A572,'[2]1. COE '!$A$22:$D$812,3,FALSE)</f>
        <v>DÍA</v>
      </c>
      <c r="D572" s="122">
        <v>2358936</v>
      </c>
      <c r="E572" s="134">
        <f>'ACT 1'!E572+'ACT 2'!E572+'ACT 3'!E572+'ACT 4'!E572+'ACT 5'!E572+'ACT 6'!E572+'ACT 9'!E572+'ACT 10'!E572+'ACT 11'!E572+'ACT 12'!E572+Transversal!E572+'ACT 7'!E572+'ACT 8'!E572</f>
        <v>0</v>
      </c>
      <c r="F572" s="24">
        <f t="shared" si="36"/>
        <v>0</v>
      </c>
      <c r="G572" s="142"/>
      <c r="H572" s="136"/>
    </row>
    <row r="573" spans="1:8" x14ac:dyDescent="0.3">
      <c r="A573" s="14" t="s">
        <v>904</v>
      </c>
      <c r="B573" s="15" t="str">
        <f>VLOOKUP($A573,'[2]1. COE '!$A$22:$D$812,2,FALSE)</f>
        <v>Inspección de tubería de hornos con PIGS  (10 HRS)</v>
      </c>
      <c r="C573" s="16" t="str">
        <f>VLOOKUP($A573,'[2]1. COE '!$A$22:$D$812,3,FALSE)</f>
        <v>DÍA</v>
      </c>
      <c r="D573" s="122">
        <v>2286710</v>
      </c>
      <c r="E573" s="134">
        <f>'ACT 1'!E573+'ACT 2'!E573+'ACT 3'!E573+'ACT 4'!E573+'ACT 5'!E573+'ACT 6'!E573+'ACT 9'!E573+'ACT 10'!E573+'ACT 11'!E573+'ACT 12'!E573+Transversal!E573+'ACT 7'!E573+'ACT 8'!E573</f>
        <v>0</v>
      </c>
      <c r="F573" s="24">
        <f t="shared" si="36"/>
        <v>0</v>
      </c>
      <c r="G573" s="142"/>
      <c r="H573" s="136"/>
    </row>
    <row r="574" spans="1:8" x14ac:dyDescent="0.3">
      <c r="A574" s="14" t="s">
        <v>905</v>
      </c>
      <c r="B574" s="15" t="str">
        <f>VLOOKUP($A574,'[2]1. COE '!$A$22:$D$812,2,FALSE)</f>
        <v>Videoscopio  (10 HRS)</v>
      </c>
      <c r="C574" s="16" t="str">
        <f>VLOOKUP($A574,'[2]1. COE '!$A$22:$D$812,3,FALSE)</f>
        <v>DÍA</v>
      </c>
      <c r="D574" s="122">
        <v>1329273</v>
      </c>
      <c r="E574" s="134">
        <f>'ACT 1'!E574+'ACT 2'!E574+'ACT 3'!E574+'ACT 4'!E574+'ACT 5'!E574+'ACT 6'!E574+'ACT 9'!E574+'ACT 10'!E574+'ACT 11'!E574+'ACT 12'!E574+Transversal!E574+'ACT 7'!E574+'ACT 8'!E574</f>
        <v>0</v>
      </c>
      <c r="F574" s="24">
        <f t="shared" si="36"/>
        <v>0</v>
      </c>
      <c r="G574" s="142"/>
      <c r="H574" s="136"/>
    </row>
    <row r="575" spans="1:8" x14ac:dyDescent="0.3">
      <c r="A575" s="14" t="s">
        <v>906</v>
      </c>
      <c r="B575" s="15" t="str">
        <f>VLOOKUP($A575,'[2]1. COE '!$A$22:$D$812,2,FALSE)</f>
        <v>Pruebas de IRIS  (10 HRS)</v>
      </c>
      <c r="C575" s="16" t="str">
        <f>VLOOKUP($A575,'[2]1. COE '!$A$22:$D$812,3,FALSE)</f>
        <v>DÍA</v>
      </c>
      <c r="D575" s="122">
        <v>2049396</v>
      </c>
      <c r="E575" s="134">
        <f>'ACT 1'!E575+'ACT 2'!E575+'ACT 3'!E575+'ACT 4'!E575+'ACT 5'!E575+'ACT 6'!E575+'ACT 9'!E575+'ACT 10'!E575+'ACT 11'!E575+'ACT 12'!E575+Transversal!E575+'ACT 7'!E575+'ACT 8'!E575</f>
        <v>0</v>
      </c>
      <c r="F575" s="24">
        <f t="shared" si="36"/>
        <v>0</v>
      </c>
      <c r="G575" s="142"/>
      <c r="H575" s="136"/>
    </row>
    <row r="576" spans="1:8" x14ac:dyDescent="0.3">
      <c r="A576" s="14" t="s">
        <v>907</v>
      </c>
      <c r="B576" s="15" t="str">
        <f>VLOOKUP($A576,'[2]1. COE '!$A$22:$D$812,2,FALSE)</f>
        <v>Corrientes de EDDY  (10 HRS)</v>
      </c>
      <c r="C576" s="16" t="str">
        <f>VLOOKUP($A576,'[2]1. COE '!$A$22:$D$812,3,FALSE)</f>
        <v>DÍA</v>
      </c>
      <c r="D576" s="122">
        <v>2482773</v>
      </c>
      <c r="E576" s="134">
        <f>'ACT 1'!E576+'ACT 2'!E576+'ACT 3'!E576+'ACT 4'!E576+'ACT 5'!E576+'ACT 6'!E576+'ACT 9'!E576+'ACT 10'!E576+'ACT 11'!E576+'ACT 12'!E576+Transversal!E576+'ACT 7'!E576+'ACT 8'!E576</f>
        <v>0</v>
      </c>
      <c r="F576" s="24">
        <f t="shared" si="36"/>
        <v>0</v>
      </c>
      <c r="G576" s="142"/>
      <c r="H576" s="136"/>
    </row>
    <row r="577" spans="1:8" x14ac:dyDescent="0.3">
      <c r="A577" s="14" t="s">
        <v>908</v>
      </c>
      <c r="B577" s="15" t="str">
        <f>VLOOKUP($A577,'[2]1. COE '!$A$22:$D$812,2,FALSE)</f>
        <v xml:space="preserve">Partículas magnéticas (metro lineal) </v>
      </c>
      <c r="C577" s="16" t="str">
        <f>VLOOKUP($A577,'[2]1. COE '!$A$22:$D$812,3,FALSE)</f>
        <v>ML</v>
      </c>
      <c r="D577" s="122">
        <v>120768</v>
      </c>
      <c r="E577" s="134">
        <f>'ACT 1'!E577+'ACT 2'!E577+'ACT 3'!E577+'ACT 4'!E577+'ACT 5'!E577+'ACT 6'!E577+'ACT 9'!E577+'ACT 10'!E577+'ACT 11'!E577+'ACT 12'!E577+Transversal!E577+'ACT 7'!E577+'ACT 8'!E577</f>
        <v>0</v>
      </c>
      <c r="F577" s="24">
        <f t="shared" si="36"/>
        <v>0</v>
      </c>
      <c r="G577" s="142"/>
      <c r="H577" s="136"/>
    </row>
    <row r="578" spans="1:8" x14ac:dyDescent="0.3">
      <c r="A578" s="14" t="s">
        <v>909</v>
      </c>
      <c r="B578" s="15" t="str">
        <f>VLOOKUP($A578,'[2]1. COE '!$A$22:$D$812,2,FALSE)</f>
        <v>Servicio de Inspección Remota RVI (Remote Visual Inspection)</v>
      </c>
      <c r="C578" s="16" t="str">
        <f>VLOOKUP($A578,'[2]1. COE '!$A$22:$D$812,3,FALSE)</f>
        <v>DÍA</v>
      </c>
      <c r="D578" s="122">
        <v>1919993</v>
      </c>
      <c r="E578" s="134">
        <f>'ACT 1'!E578+'ACT 2'!E578+'ACT 3'!E578+'ACT 4'!E578+'ACT 5'!E578+'ACT 6'!E578+'ACT 9'!E578+'ACT 10'!E578+'ACT 11'!E578+'ACT 12'!E578+Transversal!E578+'ACT 7'!E578+'ACT 8'!E578</f>
        <v>0</v>
      </c>
      <c r="F578" s="24">
        <f t="shared" si="36"/>
        <v>0</v>
      </c>
      <c r="G578" s="142"/>
      <c r="H578" s="136"/>
    </row>
    <row r="579" spans="1:8" x14ac:dyDescent="0.3">
      <c r="A579" s="7" t="s">
        <v>47</v>
      </c>
      <c r="B579" s="8" t="s">
        <v>48</v>
      </c>
      <c r="C579" s="9"/>
      <c r="D579" s="128"/>
      <c r="E579" s="9"/>
      <c r="F579" s="10">
        <f>+F580+F626+F640+F655+F622+F649+F636</f>
        <v>0</v>
      </c>
      <c r="G579" s="142"/>
      <c r="H579" s="136"/>
    </row>
    <row r="580" spans="1:8" x14ac:dyDescent="0.3">
      <c r="A580" s="35" t="s">
        <v>910</v>
      </c>
      <c r="B580" s="36" t="s">
        <v>911</v>
      </c>
      <c r="C580" s="29"/>
      <c r="D580" s="129"/>
      <c r="E580" s="30"/>
      <c r="F580" s="31">
        <f>SUM(F581:F621)</f>
        <v>0</v>
      </c>
      <c r="G580" s="142"/>
      <c r="H580" s="136"/>
    </row>
    <row r="581" spans="1:8" x14ac:dyDescent="0.3">
      <c r="A581" s="14" t="s">
        <v>912</v>
      </c>
      <c r="B581" s="15" t="s">
        <v>913</v>
      </c>
      <c r="C581" s="16" t="s">
        <v>335</v>
      </c>
      <c r="D581" s="122">
        <v>102136178</v>
      </c>
      <c r="E581" s="133">
        <f>'ACT 1'!E581+'ACT 2'!E581+'ACT 3'!E581+'ACT 4'!E581+'ACT 5'!E581+'ACT 6'!E581+'ACT 9'!E581+'ACT 10'!E581+'ACT 11'!E581+'ACT 12'!E581+Transversal!E581+'ACT 7'!E581+'ACT 8'!E581</f>
        <v>0</v>
      </c>
      <c r="F581" s="23">
        <f t="shared" ref="F581:F625" si="37">+ROUND(D581*E581,0)</f>
        <v>0</v>
      </c>
      <c r="G581" s="142"/>
      <c r="H581" s="136"/>
    </row>
    <row r="582" spans="1:8" x14ac:dyDescent="0.3">
      <c r="A582" s="14" t="s">
        <v>914</v>
      </c>
      <c r="B582" s="15" t="s">
        <v>915</v>
      </c>
      <c r="C582" s="16" t="s">
        <v>335</v>
      </c>
      <c r="D582" s="122">
        <v>33508751</v>
      </c>
      <c r="E582" s="133">
        <f>'ACT 1'!E582+'ACT 2'!E582+'ACT 3'!E582+'ACT 4'!E582+'ACT 5'!E582+'ACT 6'!E582+'ACT 9'!E582+'ACT 10'!E582+'ACT 11'!E582+'ACT 12'!E582+Transversal!E582+'ACT 7'!E582+'ACT 8'!E582</f>
        <v>0</v>
      </c>
      <c r="F582" s="23">
        <f t="shared" si="37"/>
        <v>0</v>
      </c>
      <c r="G582" s="142"/>
      <c r="H582" s="136"/>
    </row>
    <row r="583" spans="1:8" x14ac:dyDescent="0.3">
      <c r="A583" s="14" t="s">
        <v>916</v>
      </c>
      <c r="B583" s="15" t="s">
        <v>917</v>
      </c>
      <c r="C583" s="16" t="s">
        <v>335</v>
      </c>
      <c r="D583" s="122">
        <v>171139612</v>
      </c>
      <c r="E583" s="133">
        <f>'ACT 1'!E583+'ACT 2'!E583+'ACT 3'!E583+'ACT 4'!E583+'ACT 5'!E583+'ACT 6'!E583+'ACT 9'!E583+'ACT 10'!E583+'ACT 11'!E583+'ACT 12'!E583+Transversal!E583+'ACT 7'!E583+'ACT 8'!E583</f>
        <v>0</v>
      </c>
      <c r="F583" s="23">
        <f t="shared" si="37"/>
        <v>0</v>
      </c>
      <c r="G583" s="142"/>
      <c r="H583" s="136"/>
    </row>
    <row r="584" spans="1:8" x14ac:dyDescent="0.3">
      <c r="A584" s="14" t="s">
        <v>918</v>
      </c>
      <c r="B584" s="15" t="s">
        <v>919</v>
      </c>
      <c r="C584" s="16" t="s">
        <v>335</v>
      </c>
      <c r="D584" s="122">
        <v>27923230</v>
      </c>
      <c r="E584" s="133">
        <f>'ACT 1'!E584+'ACT 2'!E584+'ACT 3'!E584+'ACT 4'!E584+'ACT 5'!E584+'ACT 6'!E584+'ACT 9'!E584+'ACT 10'!E584+'ACT 11'!E584+'ACT 12'!E584+Transversal!E584+'ACT 7'!E584+'ACT 8'!E584</f>
        <v>0</v>
      </c>
      <c r="F584" s="23">
        <f t="shared" si="37"/>
        <v>0</v>
      </c>
      <c r="G584" s="142"/>
      <c r="H584" s="136"/>
    </row>
    <row r="585" spans="1:8" x14ac:dyDescent="0.3">
      <c r="A585" s="14" t="s">
        <v>920</v>
      </c>
      <c r="B585" s="15" t="s">
        <v>921</v>
      </c>
      <c r="C585" s="16" t="s">
        <v>335</v>
      </c>
      <c r="D585" s="122">
        <v>67578717</v>
      </c>
      <c r="E585" s="133">
        <f>'ACT 1'!E585+'ACT 2'!E585+'ACT 3'!E585+'ACT 4'!E585+'ACT 5'!E585+'ACT 6'!E585+'ACT 9'!E585+'ACT 10'!E585+'ACT 11'!E585+'ACT 12'!E585+Transversal!E585+'ACT 7'!E585+'ACT 8'!E585</f>
        <v>0</v>
      </c>
      <c r="F585" s="23">
        <f t="shared" si="37"/>
        <v>0</v>
      </c>
      <c r="G585" s="142"/>
      <c r="H585" s="136"/>
    </row>
    <row r="586" spans="1:8" x14ac:dyDescent="0.3">
      <c r="A586" s="14" t="s">
        <v>922</v>
      </c>
      <c r="B586" s="15" t="s">
        <v>923</v>
      </c>
      <c r="C586" s="16" t="s">
        <v>335</v>
      </c>
      <c r="D586" s="122">
        <v>39335576</v>
      </c>
      <c r="E586" s="133">
        <f>'ACT 1'!E586+'ACT 2'!E586+'ACT 3'!E586+'ACT 4'!E586+'ACT 5'!E586+'ACT 6'!E586+'ACT 9'!E586+'ACT 10'!E586+'ACT 11'!E586+'ACT 12'!E586+Transversal!E586+'ACT 7'!E586+'ACT 8'!E586</f>
        <v>0</v>
      </c>
      <c r="F586" s="23">
        <f t="shared" si="37"/>
        <v>0</v>
      </c>
      <c r="G586" s="142"/>
      <c r="H586" s="136"/>
    </row>
    <row r="587" spans="1:8" x14ac:dyDescent="0.3">
      <c r="A587" s="14" t="s">
        <v>924</v>
      </c>
      <c r="B587" s="15" t="s">
        <v>925</v>
      </c>
      <c r="C587" s="16" t="s">
        <v>335</v>
      </c>
      <c r="D587" s="122">
        <v>65640359</v>
      </c>
      <c r="E587" s="133">
        <f>'ACT 1'!E587+'ACT 2'!E587+'ACT 3'!E587+'ACT 4'!E587+'ACT 5'!E587+'ACT 6'!E587+'ACT 9'!E587+'ACT 10'!E587+'ACT 11'!E587+'ACT 12'!E587+Transversal!E587+'ACT 7'!E587+'ACT 8'!E587</f>
        <v>0</v>
      </c>
      <c r="F587" s="23">
        <f t="shared" si="37"/>
        <v>0</v>
      </c>
      <c r="G587" s="142"/>
      <c r="H587" s="136"/>
    </row>
    <row r="588" spans="1:8" x14ac:dyDescent="0.3">
      <c r="A588" s="14" t="s">
        <v>926</v>
      </c>
      <c r="B588" s="15" t="s">
        <v>927</v>
      </c>
      <c r="C588" s="16" t="s">
        <v>335</v>
      </c>
      <c r="D588" s="122">
        <v>64904467</v>
      </c>
      <c r="E588" s="133">
        <f>'ACT 1'!E588+'ACT 2'!E588+'ACT 3'!E588+'ACT 4'!E588+'ACT 5'!E588+'ACT 6'!E588+'ACT 9'!E588+'ACT 10'!E588+'ACT 11'!E588+'ACT 12'!E588+Transversal!E588+'ACT 7'!E588+'ACT 8'!E588</f>
        <v>0</v>
      </c>
      <c r="F588" s="23">
        <f t="shared" si="37"/>
        <v>0</v>
      </c>
      <c r="G588" s="142"/>
      <c r="H588" s="136"/>
    </row>
    <row r="589" spans="1:8" x14ac:dyDescent="0.3">
      <c r="A589" s="14" t="s">
        <v>928</v>
      </c>
      <c r="B589" s="15" t="s">
        <v>929</v>
      </c>
      <c r="C589" s="16" t="s">
        <v>335</v>
      </c>
      <c r="D589" s="122">
        <v>49335044</v>
      </c>
      <c r="E589" s="133">
        <f>'ACT 1'!E589+'ACT 2'!E589+'ACT 3'!E589+'ACT 4'!E589+'ACT 5'!E589+'ACT 6'!E589+'ACT 9'!E589+'ACT 10'!E589+'ACT 11'!E589+'ACT 12'!E589+Transversal!E589+'ACT 7'!E589+'ACT 8'!E589</f>
        <v>0</v>
      </c>
      <c r="F589" s="23">
        <f t="shared" si="37"/>
        <v>0</v>
      </c>
      <c r="G589" s="142"/>
      <c r="H589" s="136"/>
    </row>
    <row r="590" spans="1:8" x14ac:dyDescent="0.3">
      <c r="A590" s="14" t="s">
        <v>930</v>
      </c>
      <c r="B590" s="15" t="s">
        <v>931</v>
      </c>
      <c r="C590" s="16" t="s">
        <v>335</v>
      </c>
      <c r="D590" s="122">
        <v>165088190</v>
      </c>
      <c r="E590" s="133">
        <f>'ACT 1'!E590+'ACT 2'!E590+'ACT 3'!E590+'ACT 4'!E590+'ACT 5'!E590+'ACT 6'!E590+'ACT 9'!E590+'ACT 10'!E590+'ACT 11'!E590+'ACT 12'!E590+Transversal!E590+'ACT 7'!E590+'ACT 8'!E590</f>
        <v>0</v>
      </c>
      <c r="F590" s="23">
        <f t="shared" si="37"/>
        <v>0</v>
      </c>
      <c r="G590" s="142"/>
      <c r="H590" s="136"/>
    </row>
    <row r="591" spans="1:8" x14ac:dyDescent="0.3">
      <c r="A591" s="14" t="s">
        <v>932</v>
      </c>
      <c r="B591" s="15" t="s">
        <v>933</v>
      </c>
      <c r="C591" s="16" t="s">
        <v>335</v>
      </c>
      <c r="D591" s="122">
        <v>33731965</v>
      </c>
      <c r="E591" s="133">
        <f>'ACT 1'!E591+'ACT 2'!E591+'ACT 3'!E591+'ACT 4'!E591+'ACT 5'!E591+'ACT 6'!E591+'ACT 9'!E591+'ACT 10'!E591+'ACT 11'!E591+'ACT 12'!E591+Transversal!E591+'ACT 7'!E591+'ACT 8'!E591</f>
        <v>0</v>
      </c>
      <c r="F591" s="23">
        <f t="shared" si="37"/>
        <v>0</v>
      </c>
      <c r="G591" s="142"/>
      <c r="H591" s="136"/>
    </row>
    <row r="592" spans="1:8" x14ac:dyDescent="0.3">
      <c r="A592" s="14" t="s">
        <v>934</v>
      </c>
      <c r="B592" s="15" t="s">
        <v>935</v>
      </c>
      <c r="C592" s="16" t="s">
        <v>335</v>
      </c>
      <c r="D592" s="122">
        <v>140978810</v>
      </c>
      <c r="E592" s="133">
        <f>'ACT 1'!E592+'ACT 2'!E592+'ACT 3'!E592+'ACT 4'!E592+'ACT 5'!E592+'ACT 6'!E592+'ACT 9'!E592+'ACT 10'!E592+'ACT 11'!E592+'ACT 12'!E592+Transversal!E592+'ACT 7'!E592+'ACT 8'!E592</f>
        <v>0</v>
      </c>
      <c r="F592" s="23">
        <f t="shared" si="37"/>
        <v>0</v>
      </c>
      <c r="G592" s="142"/>
      <c r="H592" s="136"/>
    </row>
    <row r="593" spans="1:8" x14ac:dyDescent="0.3">
      <c r="A593" s="14" t="s">
        <v>936</v>
      </c>
      <c r="B593" s="15" t="s">
        <v>937</v>
      </c>
      <c r="C593" s="16" t="s">
        <v>335</v>
      </c>
      <c r="D593" s="122">
        <v>85911633</v>
      </c>
      <c r="E593" s="133">
        <f>'ACT 1'!E593+'ACT 2'!E593+'ACT 3'!E593+'ACT 4'!E593+'ACT 5'!E593+'ACT 6'!E593+'ACT 9'!E593+'ACT 10'!E593+'ACT 11'!E593+'ACT 12'!E593+Transversal!E593+'ACT 7'!E593+'ACT 8'!E593</f>
        <v>0</v>
      </c>
      <c r="F593" s="23">
        <f t="shared" si="37"/>
        <v>0</v>
      </c>
      <c r="G593" s="142"/>
      <c r="H593" s="136"/>
    </row>
    <row r="594" spans="1:8" x14ac:dyDescent="0.3">
      <c r="A594" s="14" t="s">
        <v>938</v>
      </c>
      <c r="B594" s="15" t="s">
        <v>939</v>
      </c>
      <c r="C594" s="16" t="s">
        <v>335</v>
      </c>
      <c r="D594" s="122">
        <v>73998326</v>
      </c>
      <c r="E594" s="133">
        <f>'ACT 1'!E594+'ACT 2'!E594+'ACT 3'!E594+'ACT 4'!E594+'ACT 5'!E594+'ACT 6'!E594+'ACT 9'!E594+'ACT 10'!E594+'ACT 11'!E594+'ACT 12'!E594+Transversal!E594+'ACT 7'!E594+'ACT 8'!E594</f>
        <v>0</v>
      </c>
      <c r="F594" s="23">
        <f t="shared" si="37"/>
        <v>0</v>
      </c>
      <c r="G594" s="142"/>
      <c r="H594" s="136"/>
    </row>
    <row r="595" spans="1:8" x14ac:dyDescent="0.3">
      <c r="A595" s="14" t="s">
        <v>940</v>
      </c>
      <c r="B595" s="15" t="s">
        <v>941</v>
      </c>
      <c r="C595" s="16" t="s">
        <v>335</v>
      </c>
      <c r="D595" s="122">
        <v>142000292</v>
      </c>
      <c r="E595" s="133">
        <f>'ACT 1'!E595+'ACT 2'!E595+'ACT 3'!E595+'ACT 4'!E595+'ACT 5'!E595+'ACT 6'!E595+'ACT 9'!E595+'ACT 10'!E595+'ACT 11'!E595+'ACT 12'!E595+Transversal!E595+'ACT 7'!E595+'ACT 8'!E595</f>
        <v>0</v>
      </c>
      <c r="F595" s="23">
        <f t="shared" si="37"/>
        <v>0</v>
      </c>
      <c r="G595" s="142"/>
      <c r="H595" s="136"/>
    </row>
    <row r="596" spans="1:8" x14ac:dyDescent="0.3">
      <c r="A596" s="14" t="s">
        <v>942</v>
      </c>
      <c r="B596" s="15" t="s">
        <v>943</v>
      </c>
      <c r="C596" s="16" t="s">
        <v>335</v>
      </c>
      <c r="D596" s="122">
        <v>68086091</v>
      </c>
      <c r="E596" s="133">
        <f>'ACT 1'!E596+'ACT 2'!E596+'ACT 3'!E596+'ACT 4'!E596+'ACT 5'!E596+'ACT 6'!E596+'ACT 9'!E596+'ACT 10'!E596+'ACT 11'!E596+'ACT 12'!E596+Transversal!E596+'ACT 7'!E596+'ACT 8'!E596</f>
        <v>0</v>
      </c>
      <c r="F596" s="23">
        <f t="shared" si="37"/>
        <v>0</v>
      </c>
      <c r="G596" s="142"/>
      <c r="H596" s="136"/>
    </row>
    <row r="597" spans="1:8" x14ac:dyDescent="0.3">
      <c r="A597" s="14" t="s">
        <v>944</v>
      </c>
      <c r="B597" s="15" t="s">
        <v>945</v>
      </c>
      <c r="C597" s="16" t="s">
        <v>335</v>
      </c>
      <c r="D597" s="122">
        <v>221996997</v>
      </c>
      <c r="E597" s="133">
        <f>'ACT 1'!E597+'ACT 2'!E597+'ACT 3'!E597+'ACT 4'!E597+'ACT 5'!E597+'ACT 6'!E597+'ACT 9'!E597+'ACT 10'!E597+'ACT 11'!E597+'ACT 12'!E597+Transversal!E597+'ACT 7'!E597+'ACT 8'!E597</f>
        <v>0</v>
      </c>
      <c r="F597" s="23">
        <f t="shared" si="37"/>
        <v>0</v>
      </c>
      <c r="G597" s="142"/>
      <c r="H597" s="136"/>
    </row>
    <row r="598" spans="1:8" x14ac:dyDescent="0.3">
      <c r="A598" s="14" t="s">
        <v>946</v>
      </c>
      <c r="B598" s="15" t="s">
        <v>947</v>
      </c>
      <c r="C598" s="16" t="s">
        <v>335</v>
      </c>
      <c r="D598" s="122">
        <v>116039512</v>
      </c>
      <c r="E598" s="133">
        <f>'ACT 1'!E598+'ACT 2'!E598+'ACT 3'!E598+'ACT 4'!E598+'ACT 5'!E598+'ACT 6'!E598+'ACT 9'!E598+'ACT 10'!E598+'ACT 11'!E598+'ACT 12'!E598+Transversal!E598+'ACT 7'!E598+'ACT 8'!E598</f>
        <v>0</v>
      </c>
      <c r="F598" s="23">
        <f t="shared" si="37"/>
        <v>0</v>
      </c>
      <c r="G598" s="142"/>
      <c r="H598" s="136"/>
    </row>
    <row r="599" spans="1:8" x14ac:dyDescent="0.3">
      <c r="A599" s="14" t="s">
        <v>948</v>
      </c>
      <c r="B599" s="15" t="s">
        <v>949</v>
      </c>
      <c r="C599" s="16" t="s">
        <v>950</v>
      </c>
      <c r="D599" s="122">
        <v>801792</v>
      </c>
      <c r="E599" s="133">
        <f>'ACT 1'!E599+'ACT 2'!E599+'ACT 3'!E599+'ACT 4'!E599+'ACT 5'!E599+'ACT 6'!E599+'ACT 9'!E599+'ACT 10'!E599+'ACT 11'!E599+'ACT 12'!E599+Transversal!E599+'ACT 7'!E599+'ACT 8'!E599</f>
        <v>0</v>
      </c>
      <c r="F599" s="23">
        <f t="shared" si="37"/>
        <v>0</v>
      </c>
      <c r="G599" s="142"/>
      <c r="H599" s="136"/>
    </row>
    <row r="600" spans="1:8" x14ac:dyDescent="0.3">
      <c r="A600" s="14" t="s">
        <v>951</v>
      </c>
      <c r="B600" s="15" t="s">
        <v>952</v>
      </c>
      <c r="C600" s="16" t="s">
        <v>335</v>
      </c>
      <c r="D600" s="122"/>
      <c r="E600" s="133">
        <f>'ACT 1'!E600+'ACT 2'!E600+'ACT 3'!E600+'ACT 4'!E600+'ACT 5'!E600+'ACT 6'!E600+'ACT 9'!E600+'ACT 10'!E600+'ACT 11'!E600+'ACT 12'!E600+Transversal!E600+'ACT 7'!E600+'ACT 8'!E600</f>
        <v>0</v>
      </c>
      <c r="F600" s="23">
        <f t="shared" si="37"/>
        <v>0</v>
      </c>
      <c r="G600" s="142"/>
      <c r="H600" s="136"/>
    </row>
    <row r="601" spans="1:8" x14ac:dyDescent="0.3">
      <c r="A601" s="14" t="s">
        <v>953</v>
      </c>
      <c r="B601" s="15" t="s">
        <v>954</v>
      </c>
      <c r="C601" s="16" t="s">
        <v>335</v>
      </c>
      <c r="D601" s="122"/>
      <c r="E601" s="133">
        <f>'ACT 1'!E601+'ACT 2'!E601+'ACT 3'!E601+'ACT 4'!E601+'ACT 5'!E601+'ACT 6'!E601+'ACT 9'!E601+'ACT 10'!E601+'ACT 11'!E601+'ACT 12'!E601+Transversal!E601+'ACT 7'!E601+'ACT 8'!E601</f>
        <v>0</v>
      </c>
      <c r="F601" s="23">
        <f t="shared" si="37"/>
        <v>0</v>
      </c>
      <c r="G601" s="142"/>
      <c r="H601" s="136"/>
    </row>
    <row r="602" spans="1:8" x14ac:dyDescent="0.3">
      <c r="A602" s="14" t="s">
        <v>955</v>
      </c>
      <c r="B602" s="15" t="s">
        <v>956</v>
      </c>
      <c r="C602" s="16" t="s">
        <v>335</v>
      </c>
      <c r="D602" s="122"/>
      <c r="E602" s="133">
        <f>'ACT 1'!E602+'ACT 2'!E602+'ACT 3'!E602+'ACT 4'!E602+'ACT 5'!E602+'ACT 6'!E602+'ACT 9'!E602+'ACT 10'!E602+'ACT 11'!E602+'ACT 12'!E602+Transversal!E602+'ACT 7'!E602+'ACT 8'!E602</f>
        <v>0</v>
      </c>
      <c r="F602" s="23">
        <f t="shared" si="37"/>
        <v>0</v>
      </c>
      <c r="G602" s="142"/>
      <c r="H602" s="136"/>
    </row>
    <row r="603" spans="1:8" x14ac:dyDescent="0.3">
      <c r="A603" s="14" t="s">
        <v>957</v>
      </c>
      <c r="B603" s="15" t="s">
        <v>958</v>
      </c>
      <c r="C603" s="16" t="s">
        <v>335</v>
      </c>
      <c r="D603" s="122"/>
      <c r="E603" s="133">
        <f>'ACT 1'!E603+'ACT 2'!E603+'ACT 3'!E603+'ACT 4'!E603+'ACT 5'!E603+'ACT 6'!E603+'ACT 9'!E603+'ACT 10'!E603+'ACT 11'!E603+'ACT 12'!E603+Transversal!E603+'ACT 7'!E603+'ACT 8'!E603</f>
        <v>0</v>
      </c>
      <c r="F603" s="23">
        <f t="shared" si="37"/>
        <v>0</v>
      </c>
      <c r="G603" s="142"/>
      <c r="H603" s="136"/>
    </row>
    <row r="604" spans="1:8" x14ac:dyDescent="0.3">
      <c r="A604" s="14" t="s">
        <v>959</v>
      </c>
      <c r="B604" s="15" t="s">
        <v>960</v>
      </c>
      <c r="C604" s="16" t="s">
        <v>335</v>
      </c>
      <c r="D604" s="122"/>
      <c r="E604" s="133">
        <f>'ACT 1'!E604+'ACT 2'!E604+'ACT 3'!E604+'ACT 4'!E604+'ACT 5'!E604+'ACT 6'!E604+'ACT 9'!E604+'ACT 10'!E604+'ACT 11'!E604+'ACT 12'!E604+Transversal!E604+'ACT 7'!E604+'ACT 8'!E604</f>
        <v>0</v>
      </c>
      <c r="F604" s="23">
        <f t="shared" si="37"/>
        <v>0</v>
      </c>
      <c r="G604" s="142"/>
      <c r="H604" s="136"/>
    </row>
    <row r="605" spans="1:8" x14ac:dyDescent="0.3">
      <c r="A605" s="14" t="s">
        <v>961</v>
      </c>
      <c r="B605" s="15" t="s">
        <v>962</v>
      </c>
      <c r="C605" s="16" t="s">
        <v>335</v>
      </c>
      <c r="D605" s="122"/>
      <c r="E605" s="133">
        <f>'ACT 1'!E605+'ACT 2'!E605+'ACT 3'!E605+'ACT 4'!E605+'ACT 5'!E605+'ACT 6'!E605+'ACT 9'!E605+'ACT 10'!E605+'ACT 11'!E605+'ACT 12'!E605+Transversal!E605+'ACT 7'!E605+'ACT 8'!E605</f>
        <v>0</v>
      </c>
      <c r="F605" s="23">
        <f t="shared" si="37"/>
        <v>0</v>
      </c>
      <c r="G605" s="142"/>
      <c r="H605" s="136"/>
    </row>
    <row r="606" spans="1:8" x14ac:dyDescent="0.3">
      <c r="A606" s="14" t="s">
        <v>963</v>
      </c>
      <c r="B606" s="15" t="s">
        <v>964</v>
      </c>
      <c r="C606" s="16" t="s">
        <v>335</v>
      </c>
      <c r="D606" s="122"/>
      <c r="E606" s="133">
        <f>'ACT 1'!E606+'ACT 2'!E606+'ACT 3'!E606+'ACT 4'!E606+'ACT 5'!E606+'ACT 6'!E606+'ACT 9'!E606+'ACT 10'!E606+'ACT 11'!E606+'ACT 12'!E606+Transversal!E606+'ACT 7'!E606+'ACT 8'!E606</f>
        <v>0</v>
      </c>
      <c r="F606" s="23">
        <f t="shared" si="37"/>
        <v>0</v>
      </c>
      <c r="G606" s="142"/>
      <c r="H606" s="136"/>
    </row>
    <row r="607" spans="1:8" x14ac:dyDescent="0.3">
      <c r="A607" s="14" t="s">
        <v>965</v>
      </c>
      <c r="B607" s="15" t="s">
        <v>966</v>
      </c>
      <c r="C607" s="16" t="s">
        <v>335</v>
      </c>
      <c r="D607" s="122"/>
      <c r="E607" s="133">
        <f>'ACT 1'!E607+'ACT 2'!E607+'ACT 3'!E607+'ACT 4'!E607+'ACT 5'!E607+'ACT 6'!E607+'ACT 9'!E607+'ACT 10'!E607+'ACT 11'!E607+'ACT 12'!E607+Transversal!E607+'ACT 7'!E607+'ACT 8'!E607</f>
        <v>0</v>
      </c>
      <c r="F607" s="23">
        <f t="shared" si="37"/>
        <v>0</v>
      </c>
      <c r="G607" s="142"/>
      <c r="H607" s="136"/>
    </row>
    <row r="608" spans="1:8" x14ac:dyDescent="0.3">
      <c r="A608" s="14" t="s">
        <v>967</v>
      </c>
      <c r="B608" s="15" t="s">
        <v>968</v>
      </c>
      <c r="C608" s="16" t="s">
        <v>335</v>
      </c>
      <c r="D608" s="122"/>
      <c r="E608" s="133">
        <f>'ACT 1'!E608+'ACT 2'!E608+'ACT 3'!E608+'ACT 4'!E608+'ACT 5'!E608+'ACT 6'!E608+'ACT 9'!E608+'ACT 10'!E608+'ACT 11'!E608+'ACT 12'!E608+Transversal!E608+'ACT 7'!E608+'ACT 8'!E608</f>
        <v>0</v>
      </c>
      <c r="F608" s="23">
        <f t="shared" si="37"/>
        <v>0</v>
      </c>
      <c r="G608" s="142"/>
      <c r="H608" s="136"/>
    </row>
    <row r="609" spans="1:8" x14ac:dyDescent="0.3">
      <c r="A609" s="14" t="s">
        <v>969</v>
      </c>
      <c r="B609" s="15" t="s">
        <v>970</v>
      </c>
      <c r="C609" s="16" t="s">
        <v>335</v>
      </c>
      <c r="D609" s="122"/>
      <c r="E609" s="133">
        <f>'ACT 1'!E609+'ACT 2'!E609+'ACT 3'!E609+'ACT 4'!E609+'ACT 5'!E609+'ACT 6'!E609+'ACT 9'!E609+'ACT 10'!E609+'ACT 11'!E609+'ACT 12'!E609+Transversal!E609+'ACT 7'!E609+'ACT 8'!E609</f>
        <v>0</v>
      </c>
      <c r="F609" s="23">
        <f t="shared" si="37"/>
        <v>0</v>
      </c>
      <c r="G609" s="142"/>
      <c r="H609" s="136"/>
    </row>
    <row r="610" spans="1:8" x14ac:dyDescent="0.3">
      <c r="A610" s="14" t="s">
        <v>971</v>
      </c>
      <c r="B610" s="15" t="s">
        <v>972</v>
      </c>
      <c r="C610" s="16" t="s">
        <v>335</v>
      </c>
      <c r="D610" s="122"/>
      <c r="E610" s="133">
        <f>'ACT 1'!E610+'ACT 2'!E610+'ACT 3'!E610+'ACT 4'!E610+'ACT 5'!E610+'ACT 6'!E610+'ACT 9'!E610+'ACT 10'!E610+'ACT 11'!E610+'ACT 12'!E610+Transversal!E610+'ACT 7'!E610+'ACT 8'!E610</f>
        <v>0</v>
      </c>
      <c r="F610" s="23">
        <f t="shared" si="37"/>
        <v>0</v>
      </c>
      <c r="G610" s="142"/>
      <c r="H610" s="136"/>
    </row>
    <row r="611" spans="1:8" x14ac:dyDescent="0.3">
      <c r="A611" s="14" t="s">
        <v>973</v>
      </c>
      <c r="B611" s="15" t="s">
        <v>974</v>
      </c>
      <c r="C611" s="16" t="s">
        <v>335</v>
      </c>
      <c r="D611" s="122"/>
      <c r="E611" s="133">
        <f>'ACT 1'!E611+'ACT 2'!E611+'ACT 3'!E611+'ACT 4'!E611+'ACT 5'!E611+'ACT 6'!E611+'ACT 9'!E611+'ACT 10'!E611+'ACT 11'!E611+'ACT 12'!E611+Transversal!E611+'ACT 7'!E611+'ACT 8'!E611</f>
        <v>0</v>
      </c>
      <c r="F611" s="23">
        <f t="shared" si="37"/>
        <v>0</v>
      </c>
      <c r="G611" s="142"/>
      <c r="H611" s="136"/>
    </row>
    <row r="612" spans="1:8" x14ac:dyDescent="0.3">
      <c r="A612" s="14" t="s">
        <v>975</v>
      </c>
      <c r="B612" s="15" t="s">
        <v>976</v>
      </c>
      <c r="C612" s="16" t="s">
        <v>335</v>
      </c>
      <c r="D612" s="122"/>
      <c r="E612" s="133">
        <f>'ACT 1'!E612+'ACT 2'!E612+'ACT 3'!E612+'ACT 4'!E612+'ACT 5'!E612+'ACT 6'!E612+'ACT 9'!E612+'ACT 10'!E612+'ACT 11'!E612+'ACT 12'!E612+Transversal!E612+'ACT 7'!E612+'ACT 8'!E612</f>
        <v>0</v>
      </c>
      <c r="F612" s="23">
        <f t="shared" si="37"/>
        <v>0</v>
      </c>
      <c r="G612" s="142"/>
      <c r="H612" s="136"/>
    </row>
    <row r="613" spans="1:8" x14ac:dyDescent="0.3">
      <c r="A613" s="14" t="s">
        <v>977</v>
      </c>
      <c r="B613" s="15" t="s">
        <v>978</v>
      </c>
      <c r="C613" s="16" t="s">
        <v>335</v>
      </c>
      <c r="D613" s="122"/>
      <c r="E613" s="133">
        <f>'ACT 1'!E613+'ACT 2'!E613+'ACT 3'!E613+'ACT 4'!E613+'ACT 5'!E613+'ACT 6'!E613+'ACT 9'!E613+'ACT 10'!E613+'ACT 11'!E613+'ACT 12'!E613+Transversal!E613+'ACT 7'!E613+'ACT 8'!E613</f>
        <v>0</v>
      </c>
      <c r="F613" s="23">
        <f t="shared" si="37"/>
        <v>0</v>
      </c>
      <c r="G613" s="142"/>
      <c r="H613" s="136"/>
    </row>
    <row r="614" spans="1:8" x14ac:dyDescent="0.3">
      <c r="A614" s="14" t="s">
        <v>979</v>
      </c>
      <c r="B614" s="15" t="s">
        <v>980</v>
      </c>
      <c r="C614" s="16" t="s">
        <v>335</v>
      </c>
      <c r="D614" s="122"/>
      <c r="E614" s="133">
        <f>'ACT 1'!E614+'ACT 2'!E614+'ACT 3'!E614+'ACT 4'!E614+'ACT 5'!E614+'ACT 6'!E614+'ACT 9'!E614+'ACT 10'!E614+'ACT 11'!E614+'ACT 12'!E614+Transversal!E614+'ACT 7'!E614+'ACT 8'!E614</f>
        <v>0</v>
      </c>
      <c r="F614" s="23">
        <f t="shared" si="37"/>
        <v>0</v>
      </c>
      <c r="G614" s="142"/>
      <c r="H614" s="136"/>
    </row>
    <row r="615" spans="1:8" x14ac:dyDescent="0.3">
      <c r="A615" s="14" t="s">
        <v>981</v>
      </c>
      <c r="B615" s="15" t="s">
        <v>982</v>
      </c>
      <c r="C615" s="16" t="s">
        <v>335</v>
      </c>
      <c r="D615" s="122"/>
      <c r="E615" s="133">
        <f>'ACT 1'!E615+'ACT 2'!E615+'ACT 3'!E615+'ACT 4'!E615+'ACT 5'!E615+'ACT 6'!E615+'ACT 9'!E615+'ACT 10'!E615+'ACT 11'!E615+'ACT 12'!E615+Transversal!E615+'ACT 7'!E615+'ACT 8'!E615</f>
        <v>0</v>
      </c>
      <c r="F615" s="23">
        <f t="shared" si="37"/>
        <v>0</v>
      </c>
      <c r="G615" s="142"/>
      <c r="H615" s="136"/>
    </row>
    <row r="616" spans="1:8" x14ac:dyDescent="0.3">
      <c r="A616" s="14" t="s">
        <v>983</v>
      </c>
      <c r="B616" s="15" t="s">
        <v>984</v>
      </c>
      <c r="C616" s="16" t="s">
        <v>335</v>
      </c>
      <c r="D616" s="122"/>
      <c r="E616" s="133">
        <f>'ACT 1'!E616+'ACT 2'!E616+'ACT 3'!E616+'ACT 4'!E616+'ACT 5'!E616+'ACT 6'!E616+'ACT 9'!E616+'ACT 10'!E616+'ACT 11'!E616+'ACT 12'!E616+Transversal!E616+'ACT 7'!E616+'ACT 8'!E616</f>
        <v>0</v>
      </c>
      <c r="F616" s="23">
        <f t="shared" si="37"/>
        <v>0</v>
      </c>
      <c r="G616" s="142"/>
      <c r="H616" s="136"/>
    </row>
    <row r="617" spans="1:8" x14ac:dyDescent="0.3">
      <c r="A617" s="14" t="s">
        <v>985</v>
      </c>
      <c r="B617" s="15" t="s">
        <v>986</v>
      </c>
      <c r="C617" s="16" t="s">
        <v>335</v>
      </c>
      <c r="D617" s="122"/>
      <c r="E617" s="133">
        <f>'ACT 1'!E617+'ACT 2'!E617+'ACT 3'!E617+'ACT 4'!E617+'ACT 5'!E617+'ACT 6'!E617+'ACT 9'!E617+'ACT 10'!E617+'ACT 11'!E617+'ACT 12'!E617+Transversal!E617+'ACT 7'!E617+'ACT 8'!E617</f>
        <v>0</v>
      </c>
      <c r="F617" s="23">
        <f t="shared" si="37"/>
        <v>0</v>
      </c>
      <c r="G617" s="142"/>
      <c r="H617" s="136"/>
    </row>
    <row r="618" spans="1:8" x14ac:dyDescent="0.3">
      <c r="A618" s="14" t="s">
        <v>987</v>
      </c>
      <c r="B618" s="15" t="s">
        <v>988</v>
      </c>
      <c r="C618" s="16" t="s">
        <v>335</v>
      </c>
      <c r="D618" s="122"/>
      <c r="E618" s="133">
        <f>'ACT 1'!E618+'ACT 2'!E618+'ACT 3'!E618+'ACT 4'!E618+'ACT 5'!E618+'ACT 6'!E618+'ACT 9'!E618+'ACT 10'!E618+'ACT 11'!E618+'ACT 12'!E618+Transversal!E618+'ACT 7'!E618+'ACT 8'!E618</f>
        <v>0</v>
      </c>
      <c r="F618" s="23">
        <f t="shared" si="37"/>
        <v>0</v>
      </c>
      <c r="G618" s="142"/>
      <c r="H618" s="136"/>
    </row>
    <row r="619" spans="1:8" x14ac:dyDescent="0.3">
      <c r="A619" s="14" t="s">
        <v>989</v>
      </c>
      <c r="B619" s="15" t="s">
        <v>990</v>
      </c>
      <c r="C619" s="16" t="s">
        <v>335</v>
      </c>
      <c r="D619" s="122"/>
      <c r="E619" s="133">
        <f>'ACT 1'!E619+'ACT 2'!E619+'ACT 3'!E619+'ACT 4'!E619+'ACT 5'!E619+'ACT 6'!E619+'ACT 9'!E619+'ACT 10'!E619+'ACT 11'!E619+'ACT 12'!E619+Transversal!E619+'ACT 7'!E619+'ACT 8'!E619</f>
        <v>0</v>
      </c>
      <c r="F619" s="23">
        <f t="shared" si="37"/>
        <v>0</v>
      </c>
      <c r="G619" s="142"/>
      <c r="H619" s="136"/>
    </row>
    <row r="620" spans="1:8" x14ac:dyDescent="0.3">
      <c r="A620" s="14" t="s">
        <v>991</v>
      </c>
      <c r="B620" s="15" t="s">
        <v>992</v>
      </c>
      <c r="C620" s="16" t="s">
        <v>335</v>
      </c>
      <c r="D620" s="122"/>
      <c r="E620" s="133">
        <f>'ACT 1'!E620+'ACT 2'!E620+'ACT 3'!E620+'ACT 4'!E620+'ACT 5'!E620+'ACT 6'!E620+'ACT 9'!E620+'ACT 10'!E620+'ACT 11'!E620+'ACT 12'!E620+Transversal!E620+'ACT 7'!E620+'ACT 8'!E620</f>
        <v>0</v>
      </c>
      <c r="F620" s="23">
        <f t="shared" si="37"/>
        <v>0</v>
      </c>
      <c r="G620" s="142"/>
      <c r="H620" s="136"/>
    </row>
    <row r="621" spans="1:8" x14ac:dyDescent="0.3">
      <c r="A621" s="14" t="s">
        <v>993</v>
      </c>
      <c r="B621" s="15" t="s">
        <v>994</v>
      </c>
      <c r="C621" s="16" t="s">
        <v>335</v>
      </c>
      <c r="D621" s="122"/>
      <c r="E621" s="133">
        <f>'ACT 1'!E621+'ACT 2'!E621+'ACT 3'!E621+'ACT 4'!E621+'ACT 5'!E621+'ACT 6'!E621+'ACT 9'!E621+'ACT 10'!E621+'ACT 11'!E621+'ACT 12'!E621+Transversal!E621+'ACT 7'!E621+'ACT 8'!E621</f>
        <v>0</v>
      </c>
      <c r="F621" s="23">
        <f t="shared" si="37"/>
        <v>0</v>
      </c>
      <c r="G621" s="142"/>
      <c r="H621" s="136"/>
    </row>
    <row r="622" spans="1:8" x14ac:dyDescent="0.3">
      <c r="A622" s="35" t="s">
        <v>995</v>
      </c>
      <c r="B622" s="36" t="s">
        <v>996</v>
      </c>
      <c r="C622" s="29"/>
      <c r="D622" s="129"/>
      <c r="E622" s="30"/>
      <c r="F622" s="31">
        <f>SUM(F623:F625)</f>
        <v>0</v>
      </c>
      <c r="G622" s="142"/>
      <c r="H622" s="136"/>
    </row>
    <row r="623" spans="1:8" x14ac:dyDescent="0.3">
      <c r="A623" s="14" t="s">
        <v>997</v>
      </c>
      <c r="B623" s="15" t="s">
        <v>998</v>
      </c>
      <c r="C623" s="16" t="s">
        <v>335</v>
      </c>
      <c r="D623" s="122">
        <v>97547772</v>
      </c>
      <c r="E623" s="134">
        <f>'ACT 1'!E623+'ACT 2'!E623+'ACT 3'!E623+'ACT 4'!E623+'ACT 5'!E623+'ACT 6'!E623+'ACT 9'!E623+'ACT 10'!E623+'ACT 11'!E623+'ACT 12'!E623+Transversal!E623+'ACT 7'!E623+'ACT 8'!E623</f>
        <v>0</v>
      </c>
      <c r="F623" s="24">
        <f t="shared" si="37"/>
        <v>0</v>
      </c>
      <c r="G623" s="142"/>
      <c r="H623" s="136"/>
    </row>
    <row r="624" spans="1:8" x14ac:dyDescent="0.3">
      <c r="A624" s="14" t="s">
        <v>999</v>
      </c>
      <c r="B624" s="15" t="s">
        <v>1000</v>
      </c>
      <c r="C624" s="16" t="s">
        <v>335</v>
      </c>
      <c r="D624" s="122">
        <v>168521195</v>
      </c>
      <c r="E624" s="134">
        <f>'ACT 1'!E624+'ACT 2'!E624+'ACT 3'!E624+'ACT 4'!E624+'ACT 5'!E624+'ACT 6'!E624+'ACT 9'!E624+'ACT 10'!E624+'ACT 11'!E624+'ACT 12'!E624+Transversal!E624+'ACT 7'!E624+'ACT 8'!E624</f>
        <v>0</v>
      </c>
      <c r="F624" s="24">
        <f t="shared" si="37"/>
        <v>0</v>
      </c>
      <c r="G624" s="142"/>
      <c r="H624" s="136"/>
    </row>
    <row r="625" spans="1:8" x14ac:dyDescent="0.3">
      <c r="A625" s="14" t="s">
        <v>1001</v>
      </c>
      <c r="B625" s="15" t="s">
        <v>1002</v>
      </c>
      <c r="C625" s="16" t="s">
        <v>950</v>
      </c>
      <c r="D625" s="122">
        <v>266937</v>
      </c>
      <c r="E625" s="134">
        <f>'ACT 1'!E625+'ACT 2'!E625+'ACT 3'!E625+'ACT 4'!E625+'ACT 5'!E625+'ACT 6'!E625+'ACT 9'!E625+'ACT 10'!E625+'ACT 11'!E625+'ACT 12'!E625+Transversal!E625+'ACT 7'!E625+'ACT 8'!E625</f>
        <v>0</v>
      </c>
      <c r="F625" s="24">
        <f t="shared" si="37"/>
        <v>0</v>
      </c>
      <c r="G625" s="142"/>
      <c r="H625" s="136"/>
    </row>
    <row r="626" spans="1:8" x14ac:dyDescent="0.3">
      <c r="A626" s="35" t="s">
        <v>1003</v>
      </c>
      <c r="B626" s="36" t="s">
        <v>1004</v>
      </c>
      <c r="C626" s="29"/>
      <c r="D626" s="129"/>
      <c r="E626" s="30"/>
      <c r="F626" s="31">
        <f>SUM(F627:F635)</f>
        <v>0</v>
      </c>
      <c r="G626" s="142"/>
      <c r="H626" s="136"/>
    </row>
    <row r="627" spans="1:8" x14ac:dyDescent="0.3">
      <c r="A627" s="14" t="s">
        <v>1005</v>
      </c>
      <c r="B627" s="15" t="s">
        <v>1006</v>
      </c>
      <c r="C627" s="16" t="s">
        <v>335</v>
      </c>
      <c r="D627" s="122">
        <v>1307383411</v>
      </c>
      <c r="E627" s="134">
        <f>'ACT 1'!E627+'ACT 2'!E627+'ACT 3'!E627+'ACT 4'!E627+'ACT 5'!E627+'ACT 6'!E627+'ACT 9'!E627+'ACT 10'!E627+'ACT 11'!E627+'ACT 12'!E627+Transversal!E627+'ACT 7'!E627+'ACT 8'!E627</f>
        <v>0</v>
      </c>
      <c r="F627" s="24">
        <f t="shared" ref="F627:F639" si="38">+ROUND(D627*E627,0)</f>
        <v>0</v>
      </c>
      <c r="G627" s="142"/>
      <c r="H627" s="136"/>
    </row>
    <row r="628" spans="1:8" x14ac:dyDescent="0.3">
      <c r="A628" s="14" t="s">
        <v>1007</v>
      </c>
      <c r="B628" s="15" t="s">
        <v>1008</v>
      </c>
      <c r="C628" s="16" t="s">
        <v>335</v>
      </c>
      <c r="D628" s="122">
        <v>1028130738</v>
      </c>
      <c r="E628" s="134">
        <f>'ACT 1'!E628+'ACT 2'!E628+'ACT 3'!E628+'ACT 4'!E628+'ACT 5'!E628+'ACT 6'!E628+'ACT 9'!E628+'ACT 10'!E628+'ACT 11'!E628+'ACT 12'!E628+Transversal!E628+'ACT 7'!E628+'ACT 8'!E628</f>
        <v>0</v>
      </c>
      <c r="F628" s="24">
        <f t="shared" si="38"/>
        <v>0</v>
      </c>
      <c r="G628" s="142"/>
      <c r="H628" s="136"/>
    </row>
    <row r="629" spans="1:8" x14ac:dyDescent="0.3">
      <c r="A629" s="14" t="s">
        <v>1009</v>
      </c>
      <c r="B629" s="15" t="s">
        <v>1010</v>
      </c>
      <c r="C629" s="16" t="s">
        <v>335</v>
      </c>
      <c r="D629" s="122">
        <v>1458900396</v>
      </c>
      <c r="E629" s="134">
        <f>'ACT 1'!E629+'ACT 2'!E629+'ACT 3'!E629+'ACT 4'!E629+'ACT 5'!E629+'ACT 6'!E629+'ACT 9'!E629+'ACT 10'!E629+'ACT 11'!E629+'ACT 12'!E629+Transversal!E629+'ACT 7'!E629+'ACT 8'!E629</f>
        <v>0</v>
      </c>
      <c r="F629" s="24">
        <f t="shared" si="38"/>
        <v>0</v>
      </c>
      <c r="G629" s="142"/>
      <c r="H629" s="136"/>
    </row>
    <row r="630" spans="1:8" x14ac:dyDescent="0.3">
      <c r="A630" s="14" t="s">
        <v>1011</v>
      </c>
      <c r="B630" s="15" t="s">
        <v>1012</v>
      </c>
      <c r="C630" s="16" t="s">
        <v>950</v>
      </c>
      <c r="D630" s="122">
        <v>531829</v>
      </c>
      <c r="E630" s="134">
        <f>'ACT 1'!E630+'ACT 2'!E630+'ACT 3'!E630+'ACT 4'!E630+'ACT 5'!E630+'ACT 6'!E630+'ACT 9'!E630+'ACT 10'!E630+'ACT 11'!E630+'ACT 12'!E630+Transversal!E630+'ACT 7'!E630+'ACT 8'!E630</f>
        <v>0</v>
      </c>
      <c r="F630" s="24">
        <f t="shared" si="38"/>
        <v>0</v>
      </c>
      <c r="G630" s="142"/>
      <c r="H630" s="136"/>
    </row>
    <row r="631" spans="1:8" x14ac:dyDescent="0.3">
      <c r="A631" s="14" t="s">
        <v>1013</v>
      </c>
      <c r="B631" s="15" t="s">
        <v>1014</v>
      </c>
      <c r="C631" s="16" t="s">
        <v>335</v>
      </c>
      <c r="D631" s="122"/>
      <c r="E631" s="134">
        <f>'ACT 1'!E631+'ACT 2'!E631+'ACT 3'!E631+'ACT 4'!E631+'ACT 5'!E631+'ACT 6'!E631+'ACT 9'!E631+'ACT 10'!E631+'ACT 11'!E631+'ACT 12'!E631+Transversal!E631+'ACT 7'!E631+'ACT 8'!E631</f>
        <v>0</v>
      </c>
      <c r="F631" s="24">
        <f t="shared" si="38"/>
        <v>0</v>
      </c>
      <c r="G631" s="142"/>
      <c r="H631" s="136"/>
    </row>
    <row r="632" spans="1:8" x14ac:dyDescent="0.3">
      <c r="A632" s="14" t="s">
        <v>1015</v>
      </c>
      <c r="B632" s="15" t="s">
        <v>1016</v>
      </c>
      <c r="C632" s="16" t="s">
        <v>335</v>
      </c>
      <c r="D632" s="122"/>
      <c r="E632" s="134">
        <f>'ACT 1'!E632+'ACT 2'!E632+'ACT 3'!E632+'ACT 4'!E632+'ACT 5'!E632+'ACT 6'!E632+'ACT 9'!E632+'ACT 10'!E632+'ACT 11'!E632+'ACT 12'!E632+Transversal!E632+'ACT 7'!E632+'ACT 8'!E632</f>
        <v>0</v>
      </c>
      <c r="F632" s="24">
        <f t="shared" si="38"/>
        <v>0</v>
      </c>
      <c r="G632" s="142"/>
      <c r="H632" s="136"/>
    </row>
    <row r="633" spans="1:8" x14ac:dyDescent="0.3">
      <c r="A633" s="14" t="s">
        <v>1017</v>
      </c>
      <c r="B633" s="15" t="s">
        <v>1018</v>
      </c>
      <c r="C633" s="16" t="s">
        <v>335</v>
      </c>
      <c r="D633" s="122"/>
      <c r="E633" s="134">
        <f>'ACT 1'!E633+'ACT 2'!E633+'ACT 3'!E633+'ACT 4'!E633+'ACT 5'!E633+'ACT 6'!E633+'ACT 9'!E633+'ACT 10'!E633+'ACT 11'!E633+'ACT 12'!E633+Transversal!E633+'ACT 7'!E633+'ACT 8'!E633</f>
        <v>0</v>
      </c>
      <c r="F633" s="24">
        <f t="shared" si="38"/>
        <v>0</v>
      </c>
      <c r="G633" s="142"/>
      <c r="H633" s="136"/>
    </row>
    <row r="634" spans="1:8" x14ac:dyDescent="0.3">
      <c r="A634" s="14" t="s">
        <v>1019</v>
      </c>
      <c r="B634" s="15" t="s">
        <v>1020</v>
      </c>
      <c r="C634" s="16" t="s">
        <v>335</v>
      </c>
      <c r="D634" s="122"/>
      <c r="E634" s="134">
        <f>'ACT 1'!E634+'ACT 2'!E634+'ACT 3'!E634+'ACT 4'!E634+'ACT 5'!E634+'ACT 6'!E634+'ACT 9'!E634+'ACT 10'!E634+'ACT 11'!E634+'ACT 12'!E634+Transversal!E634+'ACT 7'!E634+'ACT 8'!E634</f>
        <v>0</v>
      </c>
      <c r="F634" s="24">
        <f t="shared" si="38"/>
        <v>0</v>
      </c>
      <c r="G634" s="142"/>
      <c r="H634" s="136"/>
    </row>
    <row r="635" spans="1:8" x14ac:dyDescent="0.3">
      <c r="A635" s="14" t="s">
        <v>1021</v>
      </c>
      <c r="B635" s="15" t="s">
        <v>1022</v>
      </c>
      <c r="C635" s="16" t="s">
        <v>335</v>
      </c>
      <c r="D635" s="122"/>
      <c r="E635" s="134">
        <f>'ACT 1'!E635+'ACT 2'!E635+'ACT 3'!E635+'ACT 4'!E635+'ACT 5'!E635+'ACT 6'!E635+'ACT 9'!E635+'ACT 10'!E635+'ACT 11'!E635+'ACT 12'!E635+Transversal!E635+'ACT 7'!E635+'ACT 8'!E635</f>
        <v>0</v>
      </c>
      <c r="F635" s="24">
        <f t="shared" si="38"/>
        <v>0</v>
      </c>
      <c r="G635" s="142"/>
      <c r="H635" s="136"/>
    </row>
    <row r="636" spans="1:8" x14ac:dyDescent="0.3">
      <c r="A636" s="35" t="s">
        <v>1023</v>
      </c>
      <c r="B636" s="35" t="s">
        <v>1024</v>
      </c>
      <c r="C636" s="64"/>
      <c r="D636" s="131"/>
      <c r="E636" s="65"/>
      <c r="F636" s="66">
        <f>SUM(F637:F639)</f>
        <v>0</v>
      </c>
      <c r="G636" s="142"/>
      <c r="H636" s="136"/>
    </row>
    <row r="637" spans="1:8" x14ac:dyDescent="0.3">
      <c r="A637" s="14" t="s">
        <v>1025</v>
      </c>
      <c r="B637" s="14" t="s">
        <v>1026</v>
      </c>
      <c r="C637" s="48" t="s">
        <v>335</v>
      </c>
      <c r="D637" s="127">
        <v>1317974534</v>
      </c>
      <c r="E637" s="134">
        <f>'ACT 1'!E637+'ACT 2'!E637+'ACT 3'!E637+'ACT 4'!E637+'ACT 5'!E637+'ACT 6'!E637+'ACT 9'!E637+'ACT 10'!E637+'ACT 11'!E637+'ACT 12'!E637+Transversal!E637+'ACT 7'!E637+'ACT 8'!E637</f>
        <v>0</v>
      </c>
      <c r="F637" s="24">
        <f t="shared" si="38"/>
        <v>0</v>
      </c>
      <c r="G637" s="142"/>
      <c r="H637" s="136"/>
    </row>
    <row r="638" spans="1:8" x14ac:dyDescent="0.3">
      <c r="A638" s="14" t="s">
        <v>1027</v>
      </c>
      <c r="B638" s="14" t="s">
        <v>1028</v>
      </c>
      <c r="C638" s="48" t="s">
        <v>335</v>
      </c>
      <c r="D638" s="127">
        <v>617783402</v>
      </c>
      <c r="E638" s="134">
        <f>'ACT 1'!E638+'ACT 2'!E638+'ACT 3'!E638+'ACT 4'!E638+'ACT 5'!E638+'ACT 6'!E638+'ACT 9'!E638+'ACT 10'!E638+'ACT 11'!E638+'ACT 12'!E638+Transversal!E638+'ACT 7'!E638+'ACT 8'!E638</f>
        <v>0</v>
      </c>
      <c r="F638" s="24">
        <f t="shared" si="38"/>
        <v>0</v>
      </c>
      <c r="G638" s="142"/>
      <c r="H638" s="136"/>
    </row>
    <row r="639" spans="1:8" x14ac:dyDescent="0.3">
      <c r="A639" s="14" t="s">
        <v>1029</v>
      </c>
      <c r="B639" s="14" t="s">
        <v>1030</v>
      </c>
      <c r="C639" s="48" t="s">
        <v>950</v>
      </c>
      <c r="D639" s="127">
        <v>2395375</v>
      </c>
      <c r="E639" s="134">
        <f>'ACT 1'!E639+'ACT 2'!E639+'ACT 3'!E639+'ACT 4'!E639+'ACT 5'!E639+'ACT 6'!E639+'ACT 9'!E639+'ACT 10'!E639+'ACT 11'!E639+'ACT 12'!E639+Transversal!E639+'ACT 7'!E639+'ACT 8'!E639</f>
        <v>0</v>
      </c>
      <c r="F639" s="24">
        <f t="shared" si="38"/>
        <v>0</v>
      </c>
      <c r="G639" s="142"/>
      <c r="H639" s="136"/>
    </row>
    <row r="640" spans="1:8" x14ac:dyDescent="0.3">
      <c r="A640" s="35" t="s">
        <v>1031</v>
      </c>
      <c r="B640" s="36" t="s">
        <v>1032</v>
      </c>
      <c r="C640" s="29"/>
      <c r="D640" s="129"/>
      <c r="E640" s="30"/>
      <c r="F640" s="31">
        <f>SUM(F641:F648)</f>
        <v>0</v>
      </c>
      <c r="G640" s="142"/>
      <c r="H640" s="136"/>
    </row>
    <row r="641" spans="1:8" x14ac:dyDescent="0.3">
      <c r="A641" s="14" t="s">
        <v>1033</v>
      </c>
      <c r="B641" s="15" t="s">
        <v>1034</v>
      </c>
      <c r="C641" s="16" t="s">
        <v>335</v>
      </c>
      <c r="D641" s="122">
        <v>118868982</v>
      </c>
      <c r="E641" s="134">
        <f>'ACT 1'!E641+'ACT 2'!E641+'ACT 3'!E641+'ACT 4'!E641+'ACT 5'!E641+'ACT 6'!E641+'ACT 9'!E641+'ACT 10'!E641+'ACT 11'!E641+'ACT 12'!E641+Transversal!E641+'ACT 7'!E641+'ACT 8'!E641</f>
        <v>0</v>
      </c>
      <c r="F641" s="24">
        <f t="shared" ref="F641:F660" si="39">+ROUND(D641*E641,0)</f>
        <v>0</v>
      </c>
      <c r="G641" s="142"/>
      <c r="H641" s="136"/>
    </row>
    <row r="642" spans="1:8" x14ac:dyDescent="0.3">
      <c r="A642" s="14" t="s">
        <v>1035</v>
      </c>
      <c r="B642" s="15" t="s">
        <v>1036</v>
      </c>
      <c r="C642" s="16" t="s">
        <v>335</v>
      </c>
      <c r="D642" s="122">
        <v>297460820</v>
      </c>
      <c r="E642" s="134">
        <f>'ACT 1'!E642+'ACT 2'!E642+'ACT 3'!E642+'ACT 4'!E642+'ACT 5'!E642+'ACT 6'!E642+'ACT 9'!E642+'ACT 10'!E642+'ACT 11'!E642+'ACT 12'!E642+Transversal!E642+'ACT 7'!E642+'ACT 8'!E642</f>
        <v>0</v>
      </c>
      <c r="F642" s="24">
        <f t="shared" si="39"/>
        <v>0</v>
      </c>
      <c r="G642" s="142"/>
      <c r="H642" s="136"/>
    </row>
    <row r="643" spans="1:8" x14ac:dyDescent="0.3">
      <c r="A643" s="14" t="s">
        <v>1037</v>
      </c>
      <c r="B643" s="15" t="s">
        <v>1038</v>
      </c>
      <c r="C643" s="16" t="s">
        <v>335</v>
      </c>
      <c r="D643" s="122">
        <v>431251019</v>
      </c>
      <c r="E643" s="134">
        <f>'ACT 1'!E643+'ACT 2'!E643+'ACT 3'!E643+'ACT 4'!E643+'ACT 5'!E643+'ACT 6'!E643+'ACT 9'!E643+'ACT 10'!E643+'ACT 11'!E643+'ACT 12'!E643+Transversal!E643+'ACT 7'!E643+'ACT 8'!E643</f>
        <v>0</v>
      </c>
      <c r="F643" s="24">
        <f t="shared" si="39"/>
        <v>0</v>
      </c>
      <c r="G643" s="142"/>
      <c r="H643" s="136"/>
    </row>
    <row r="644" spans="1:8" x14ac:dyDescent="0.3">
      <c r="A644" s="14" t="s">
        <v>1039</v>
      </c>
      <c r="B644" s="15" t="s">
        <v>1040</v>
      </c>
      <c r="C644" s="16" t="s">
        <v>335</v>
      </c>
      <c r="D644" s="122">
        <v>509064725</v>
      </c>
      <c r="E644" s="134">
        <f>'ACT 1'!E644+'ACT 2'!E644+'ACT 3'!E644+'ACT 4'!E644+'ACT 5'!E644+'ACT 6'!E644+'ACT 9'!E644+'ACT 10'!E644+'ACT 11'!E644+'ACT 12'!E644+Transversal!E644+'ACT 7'!E644+'ACT 8'!E644</f>
        <v>0</v>
      </c>
      <c r="F644" s="24">
        <f t="shared" si="39"/>
        <v>0</v>
      </c>
      <c r="G644" s="142"/>
      <c r="H644" s="136"/>
    </row>
    <row r="645" spans="1:8" x14ac:dyDescent="0.3">
      <c r="A645" s="14" t="s">
        <v>1041</v>
      </c>
      <c r="B645" s="15" t="s">
        <v>1042</v>
      </c>
      <c r="C645" s="16" t="s">
        <v>335</v>
      </c>
      <c r="D645" s="122">
        <v>542142373</v>
      </c>
      <c r="E645" s="134">
        <f>'ACT 1'!E645+'ACT 2'!E645+'ACT 3'!E645+'ACT 4'!E645+'ACT 5'!E645+'ACT 6'!E645+'ACT 9'!E645+'ACT 10'!E645+'ACT 11'!E645+'ACT 12'!E645+Transversal!E645+'ACT 7'!E645+'ACT 8'!E645</f>
        <v>0</v>
      </c>
      <c r="F645" s="24">
        <f t="shared" si="39"/>
        <v>0</v>
      </c>
      <c r="G645" s="142"/>
      <c r="H645" s="136"/>
    </row>
    <row r="646" spans="1:8" x14ac:dyDescent="0.3">
      <c r="A646" s="14" t="s">
        <v>1043</v>
      </c>
      <c r="B646" s="15" t="s">
        <v>1044</v>
      </c>
      <c r="C646" s="16" t="s">
        <v>950</v>
      </c>
      <c r="D646" s="122">
        <v>24768496</v>
      </c>
      <c r="E646" s="134">
        <f>'ACT 1'!E646+'ACT 2'!E646+'ACT 3'!E646+'ACT 4'!E646+'ACT 5'!E646+'ACT 6'!E646+'ACT 9'!E646+'ACT 10'!E646+'ACT 11'!E646+'ACT 12'!E646+Transversal!E646+'ACT 7'!E646+'ACT 8'!E646</f>
        <v>0</v>
      </c>
      <c r="F646" s="24">
        <f t="shared" si="39"/>
        <v>0</v>
      </c>
      <c r="G646" s="142"/>
      <c r="H646" s="136"/>
    </row>
    <row r="647" spans="1:8" x14ac:dyDescent="0.3">
      <c r="A647" s="14" t="s">
        <v>1045</v>
      </c>
      <c r="B647" s="15" t="s">
        <v>1046</v>
      </c>
      <c r="C647" s="16" t="s">
        <v>335</v>
      </c>
      <c r="D647" s="122"/>
      <c r="E647" s="134">
        <f>'ACT 1'!E647+'ACT 2'!E647+'ACT 3'!E647+'ACT 4'!E647+'ACT 5'!E647+'ACT 6'!E647+'ACT 9'!E647+'ACT 10'!E647+'ACT 11'!E647+'ACT 12'!E647+Transversal!E647+'ACT 7'!E647+'ACT 8'!E647</f>
        <v>0</v>
      </c>
      <c r="F647" s="24">
        <f t="shared" si="39"/>
        <v>0</v>
      </c>
      <c r="G647" s="142"/>
      <c r="H647" s="136"/>
    </row>
    <row r="648" spans="1:8" x14ac:dyDescent="0.3">
      <c r="A648" s="14" t="s">
        <v>1047</v>
      </c>
      <c r="B648" s="15" t="s">
        <v>1048</v>
      </c>
      <c r="C648" s="16" t="s">
        <v>335</v>
      </c>
      <c r="D648" s="122"/>
      <c r="E648" s="134">
        <f>'ACT 1'!E648+'ACT 2'!E648+'ACT 3'!E648+'ACT 4'!E648+'ACT 5'!E648+'ACT 6'!E648+'ACT 9'!E648+'ACT 10'!E648+'ACT 11'!E648+'ACT 12'!E648+Transversal!E648+'ACT 7'!E648+'ACT 8'!E648</f>
        <v>0</v>
      </c>
      <c r="F648" s="24">
        <f t="shared" si="39"/>
        <v>0</v>
      </c>
      <c r="G648" s="142"/>
      <c r="H648" s="136"/>
    </row>
    <row r="649" spans="1:8" x14ac:dyDescent="0.3">
      <c r="A649" s="35" t="s">
        <v>1049</v>
      </c>
      <c r="B649" s="36" t="s">
        <v>1050</v>
      </c>
      <c r="C649" s="29"/>
      <c r="D649" s="129"/>
      <c r="E649" s="30"/>
      <c r="F649" s="31">
        <f>SUM(F650:F654)</f>
        <v>0</v>
      </c>
      <c r="G649" s="142"/>
      <c r="H649" s="136"/>
    </row>
    <row r="650" spans="1:8" x14ac:dyDescent="0.3">
      <c r="A650" s="14" t="s">
        <v>1051</v>
      </c>
      <c r="B650" s="14" t="s">
        <v>1052</v>
      </c>
      <c r="C650" s="48" t="s">
        <v>335</v>
      </c>
      <c r="D650" s="127">
        <v>76243914</v>
      </c>
      <c r="E650" s="134">
        <f>'ACT 1'!E650+'ACT 2'!E650+'ACT 3'!E650+'ACT 4'!E650+'ACT 5'!E650+'ACT 6'!E650+'ACT 9'!E650+'ACT 10'!E650+'ACT 11'!E650+'ACT 12'!E650+Transversal!E650+'ACT 7'!E650+'ACT 8'!E650</f>
        <v>0</v>
      </c>
      <c r="F650" s="24">
        <f t="shared" si="39"/>
        <v>0</v>
      </c>
      <c r="G650" s="142"/>
      <c r="H650" s="136"/>
    </row>
    <row r="651" spans="1:8" x14ac:dyDescent="0.3">
      <c r="A651" s="14" t="s">
        <v>1053</v>
      </c>
      <c r="B651" s="14" t="s">
        <v>1054</v>
      </c>
      <c r="C651" s="48" t="s">
        <v>335</v>
      </c>
      <c r="D651" s="127">
        <v>88874036</v>
      </c>
      <c r="E651" s="134">
        <f>'ACT 1'!E651+'ACT 2'!E651+'ACT 3'!E651+'ACT 4'!E651+'ACT 5'!E651+'ACT 6'!E651+'ACT 9'!E651+'ACT 10'!E651+'ACT 11'!E651+'ACT 12'!E651+Transversal!E651+'ACT 7'!E651+'ACT 8'!E651</f>
        <v>0</v>
      </c>
      <c r="F651" s="24">
        <f t="shared" si="39"/>
        <v>0</v>
      </c>
      <c r="G651" s="142"/>
      <c r="H651" s="136"/>
    </row>
    <row r="652" spans="1:8" x14ac:dyDescent="0.3">
      <c r="A652" s="14" t="s">
        <v>1055</v>
      </c>
      <c r="B652" s="14" t="s">
        <v>1056</v>
      </c>
      <c r="C652" s="48" t="s">
        <v>335</v>
      </c>
      <c r="D652" s="127">
        <v>187541508</v>
      </c>
      <c r="E652" s="134">
        <f>'ACT 1'!E652+'ACT 2'!E652+'ACT 3'!E652+'ACT 4'!E652+'ACT 5'!E652+'ACT 6'!E652+'ACT 9'!E652+'ACT 10'!E652+'ACT 11'!E652+'ACT 12'!E652+Transversal!E652+'ACT 7'!E652+'ACT 8'!E652</f>
        <v>0</v>
      </c>
      <c r="F652" s="24">
        <f t="shared" si="39"/>
        <v>0</v>
      </c>
      <c r="G652" s="142"/>
      <c r="H652" s="136"/>
    </row>
    <row r="653" spans="1:8" x14ac:dyDescent="0.3">
      <c r="A653" s="14" t="s">
        <v>1057</v>
      </c>
      <c r="B653" s="14" t="s">
        <v>1058</v>
      </c>
      <c r="C653" s="48" t="s">
        <v>335</v>
      </c>
      <c r="D653" s="127">
        <v>79644970</v>
      </c>
      <c r="E653" s="134">
        <f>'ACT 1'!E653+'ACT 2'!E653+'ACT 3'!E653+'ACT 4'!E653+'ACT 5'!E653+'ACT 6'!E653+'ACT 9'!E653+'ACT 10'!E653+'ACT 11'!E653+'ACT 12'!E653+Transversal!E653+'ACT 7'!E653+'ACT 8'!E653</f>
        <v>0</v>
      </c>
      <c r="F653" s="24">
        <f t="shared" si="39"/>
        <v>0</v>
      </c>
      <c r="G653" s="142"/>
      <c r="H653" s="136"/>
    </row>
    <row r="654" spans="1:8" x14ac:dyDescent="0.3">
      <c r="A654" s="14" t="s">
        <v>1059</v>
      </c>
      <c r="B654" s="14" t="s">
        <v>1060</v>
      </c>
      <c r="C654" s="48" t="s">
        <v>335</v>
      </c>
      <c r="D654" s="127">
        <v>41766829</v>
      </c>
      <c r="E654" s="134">
        <f>'ACT 1'!E654+'ACT 2'!E654+'ACT 3'!E654+'ACT 4'!E654+'ACT 5'!E654+'ACT 6'!E654+'ACT 9'!E654+'ACT 10'!E654+'ACT 11'!E654+'ACT 12'!E654+Transversal!E654+'ACT 7'!E654+'ACT 8'!E654</f>
        <v>0</v>
      </c>
      <c r="F654" s="24">
        <f t="shared" si="39"/>
        <v>0</v>
      </c>
      <c r="G654" s="142"/>
      <c r="H654" s="136"/>
    </row>
    <row r="655" spans="1:8" x14ac:dyDescent="0.3">
      <c r="A655" s="35" t="s">
        <v>1061</v>
      </c>
      <c r="B655" s="36" t="s">
        <v>1062</v>
      </c>
      <c r="C655" s="29"/>
      <c r="D655" s="129"/>
      <c r="E655" s="30"/>
      <c r="F655" s="31">
        <f>SUM(F656:F660)</f>
        <v>0</v>
      </c>
      <c r="G655" s="142"/>
      <c r="H655" s="136"/>
    </row>
    <row r="656" spans="1:8" x14ac:dyDescent="0.3">
      <c r="A656" s="14" t="s">
        <v>1063</v>
      </c>
      <c r="B656" s="14" t="s">
        <v>1064</v>
      </c>
      <c r="C656" s="48" t="s">
        <v>335</v>
      </c>
      <c r="D656" s="127">
        <v>36359847</v>
      </c>
      <c r="E656" s="134">
        <f>'ACT 1'!E656+'ACT 2'!E656+'ACT 3'!E656+'ACT 4'!E656+'ACT 5'!E656+'ACT 6'!E656+'ACT 9'!E656+'ACT 10'!E656+'ACT 11'!E656+'ACT 12'!E656+Transversal!E656+'ACT 7'!E656+'ACT 8'!E656</f>
        <v>0</v>
      </c>
      <c r="F656" s="24">
        <f t="shared" si="39"/>
        <v>0</v>
      </c>
      <c r="G656" s="142"/>
      <c r="H656" s="136"/>
    </row>
    <row r="657" spans="1:8" x14ac:dyDescent="0.3">
      <c r="A657" s="14" t="s">
        <v>1065</v>
      </c>
      <c r="B657" s="14" t="s">
        <v>1066</v>
      </c>
      <c r="C657" s="48" t="s">
        <v>335</v>
      </c>
      <c r="D657" s="127">
        <v>36359847</v>
      </c>
      <c r="E657" s="134">
        <f>'ACT 1'!E657+'ACT 2'!E657+'ACT 3'!E657+'ACT 4'!E657+'ACT 5'!E657+'ACT 6'!E657+'ACT 9'!E657+'ACT 10'!E657+'ACT 11'!E657+'ACT 12'!E657+Transversal!E657+'ACT 7'!E657+'ACT 8'!E657</f>
        <v>0</v>
      </c>
      <c r="F657" s="24">
        <f t="shared" si="39"/>
        <v>0</v>
      </c>
      <c r="G657" s="142"/>
      <c r="H657" s="136"/>
    </row>
    <row r="658" spans="1:8" x14ac:dyDescent="0.3">
      <c r="A658" s="14" t="s">
        <v>1067</v>
      </c>
      <c r="B658" s="14" t="s">
        <v>1068</v>
      </c>
      <c r="C658" s="48" t="s">
        <v>335</v>
      </c>
      <c r="D658" s="127">
        <v>26186588</v>
      </c>
      <c r="E658" s="134">
        <f>'ACT 1'!E658+'ACT 2'!E658+'ACT 3'!E658+'ACT 4'!E658+'ACT 5'!E658+'ACT 6'!E658+'ACT 9'!E658+'ACT 10'!E658+'ACT 11'!E658+'ACT 12'!E658+Transversal!E658+'ACT 7'!E658+'ACT 8'!E658</f>
        <v>0</v>
      </c>
      <c r="F658" s="24">
        <f t="shared" si="39"/>
        <v>0</v>
      </c>
      <c r="G658" s="142"/>
      <c r="H658" s="136"/>
    </row>
    <row r="659" spans="1:8" x14ac:dyDescent="0.3">
      <c r="A659" s="14" t="s">
        <v>1069</v>
      </c>
      <c r="B659" s="14" t="s">
        <v>1070</v>
      </c>
      <c r="C659" s="48" t="s">
        <v>335</v>
      </c>
      <c r="D659" s="127">
        <v>38394499</v>
      </c>
      <c r="E659" s="134">
        <f>'ACT 1'!E659+'ACT 2'!E659+'ACT 3'!E659+'ACT 4'!E659+'ACT 5'!E659+'ACT 6'!E659+'ACT 9'!E659+'ACT 10'!E659+'ACT 11'!E659+'ACT 12'!E659+Transversal!E659+'ACT 7'!E659+'ACT 8'!E659</f>
        <v>0</v>
      </c>
      <c r="F659" s="24">
        <f t="shared" si="39"/>
        <v>0</v>
      </c>
      <c r="G659" s="142"/>
      <c r="H659" s="136"/>
    </row>
    <row r="660" spans="1:8" x14ac:dyDescent="0.3">
      <c r="A660" s="14" t="s">
        <v>1071</v>
      </c>
      <c r="B660" s="14" t="s">
        <v>1072</v>
      </c>
      <c r="C660" s="48" t="s">
        <v>1073</v>
      </c>
      <c r="D660" s="127">
        <v>578877</v>
      </c>
      <c r="E660" s="134">
        <f>'ACT 1'!E660+'ACT 2'!E660+'ACT 3'!E660+'ACT 4'!E660+'ACT 5'!E660+'ACT 6'!E660+'ACT 9'!E660+'ACT 10'!E660+'ACT 11'!E660+'ACT 12'!E660+Transversal!E660+'ACT 7'!E660+'ACT 8'!E660</f>
        <v>0</v>
      </c>
      <c r="F660" s="24">
        <f t="shared" si="39"/>
        <v>0</v>
      </c>
      <c r="G660" s="142"/>
      <c r="H660" s="136"/>
    </row>
    <row r="661" spans="1:8" x14ac:dyDescent="0.3">
      <c r="A661" s="7" t="s">
        <v>49</v>
      </c>
      <c r="B661" s="8" t="s">
        <v>50</v>
      </c>
      <c r="C661" s="9"/>
      <c r="D661" s="128"/>
      <c r="E661" s="9"/>
      <c r="F661" s="10">
        <f>+F662+F666+F669</f>
        <v>0</v>
      </c>
      <c r="G661" s="142"/>
      <c r="H661" s="136"/>
    </row>
    <row r="662" spans="1:8" x14ac:dyDescent="0.3">
      <c r="A662" s="35" t="s">
        <v>1074</v>
      </c>
      <c r="B662" s="36" t="s">
        <v>1075</v>
      </c>
      <c r="C662" s="29"/>
      <c r="D662" s="129"/>
      <c r="E662" s="30"/>
      <c r="F662" s="31">
        <f>SUM(F663:F665)</f>
        <v>0</v>
      </c>
      <c r="G662" s="142"/>
      <c r="H662" s="136"/>
    </row>
    <row r="663" spans="1:8" x14ac:dyDescent="0.3">
      <c r="A663" s="14" t="s">
        <v>1076</v>
      </c>
      <c r="B663" s="15" t="str">
        <f>VLOOKUP($A663,'[2]1. COE '!$A$22:$D$812,2,FALSE)</f>
        <v>Lanzado de concretos aislantes y refractarios (gunite)</v>
      </c>
      <c r="C663" s="16" t="str">
        <f>VLOOKUP($A663,'[2]1. COE '!$A$22:$D$812,3,FALSE)</f>
        <v>KG</v>
      </c>
      <c r="D663" s="122">
        <v>7107</v>
      </c>
      <c r="E663" s="133">
        <f>'ACT 1'!E663+'ACT 2'!E663+'ACT 3'!E663+'ACT 4'!E663+'ACT 5'!E663+'ACT 6'!E663+'ACT 9'!E663+'ACT 10'!E663+'ACT 11'!E663+'ACT 12'!E663+Transversal!E663+'ACT 7'!E663+'ACT 8'!E663</f>
        <v>0</v>
      </c>
      <c r="F663" s="23">
        <f t="shared" ref="F663:F672" si="40">+ROUND(D663*E663,0)</f>
        <v>0</v>
      </c>
      <c r="G663" s="142"/>
      <c r="H663" s="136"/>
    </row>
    <row r="664" spans="1:8" x14ac:dyDescent="0.3">
      <c r="A664" s="14" t="s">
        <v>1077</v>
      </c>
      <c r="B664" s="15" t="str">
        <f>VLOOKUP($A664,'[2]1. COE '!$A$22:$D$812,2,FALSE)</f>
        <v>Vaciado de concretos aislantes y refractarios (formaleteado o manual)</v>
      </c>
      <c r="C664" s="16" t="str">
        <f>VLOOKUP($A664,'[2]1. COE '!$A$22:$D$812,3,FALSE)</f>
        <v>KG</v>
      </c>
      <c r="D664" s="122">
        <v>6378</v>
      </c>
      <c r="E664" s="134">
        <f>'ACT 1'!E664+'ACT 2'!E664+'ACT 3'!E664+'ACT 4'!E664+'ACT 5'!E664+'ACT 6'!E664+'ACT 9'!E664+'ACT 10'!E664+'ACT 11'!E664+'ACT 12'!E664+Transversal!E664+'ACT 7'!E664+'ACT 8'!E664</f>
        <v>0</v>
      </c>
      <c r="F664" s="24">
        <f t="shared" si="40"/>
        <v>0</v>
      </c>
      <c r="G664" s="142"/>
      <c r="H664" s="136"/>
    </row>
    <row r="665" spans="1:8" x14ac:dyDescent="0.3">
      <c r="A665" s="14" t="s">
        <v>1078</v>
      </c>
      <c r="B665" s="15" t="str">
        <f>VLOOKUP($A665,'[2]1. COE '!$A$22:$D$812,2,FALSE)</f>
        <v>Aplicación de antierosivo en malla hexagonal (método hammer)</v>
      </c>
      <c r="C665" s="16" t="str">
        <f>VLOOKUP($A665,'[2]1. COE '!$A$22:$D$812,3,FALSE)</f>
        <v>KG</v>
      </c>
      <c r="D665" s="122">
        <v>14622</v>
      </c>
      <c r="E665" s="135">
        <f>'ACT 1'!E665+'ACT 2'!E665+'ACT 3'!E665+'ACT 4'!E665+'ACT 5'!E665+'ACT 6'!E665+'ACT 9'!E665+'ACT 10'!E665+'ACT 11'!E665+'ACT 12'!E665+Transversal!E665+'ACT 7'!E665+'ACT 8'!E665</f>
        <v>0</v>
      </c>
      <c r="F665" s="34">
        <f t="shared" si="40"/>
        <v>0</v>
      </c>
      <c r="G665" s="142"/>
      <c r="H665" s="136"/>
    </row>
    <row r="666" spans="1:8" x14ac:dyDescent="0.3">
      <c r="A666" s="28" t="s">
        <v>1079</v>
      </c>
      <c r="B666" s="28" t="s">
        <v>1080</v>
      </c>
      <c r="C666" s="29"/>
      <c r="D666" s="129"/>
      <c r="E666" s="30"/>
      <c r="F666" s="31">
        <f>SUM(F667:F668)</f>
        <v>0</v>
      </c>
      <c r="G666" s="142"/>
      <c r="H666" s="136"/>
    </row>
    <row r="667" spans="1:8" x14ac:dyDescent="0.3">
      <c r="A667" s="14" t="s">
        <v>1081</v>
      </c>
      <c r="B667" s="15" t="str">
        <f>VLOOKUP($A667,'[2]1. COE '!$A$22:$D$812,2,FALSE)</f>
        <v>Desmonte de ladrillos aislantes o refractarios</v>
      </c>
      <c r="C667" s="16" t="str">
        <f>VLOOKUP($A667,'[2]1. COE '!$A$22:$D$812,3,FALSE)</f>
        <v>M2</v>
      </c>
      <c r="D667" s="122">
        <v>152922</v>
      </c>
      <c r="E667" s="133">
        <f>'ACT 1'!E667+'ACT 2'!E667+'ACT 3'!E667+'ACT 4'!E667+'ACT 5'!E667+'ACT 6'!E667+'ACT 9'!E667+'ACT 10'!E667+'ACT 11'!E667+'ACT 12'!E667+Transversal!E667+'ACT 7'!E667+'ACT 8'!E667</f>
        <v>0</v>
      </c>
      <c r="F667" s="23">
        <f t="shared" si="40"/>
        <v>0</v>
      </c>
      <c r="G667" s="142"/>
      <c r="H667" s="136"/>
    </row>
    <row r="668" spans="1:8" x14ac:dyDescent="0.3">
      <c r="A668" s="14" t="s">
        <v>1082</v>
      </c>
      <c r="B668" s="15" t="str">
        <f>VLOOKUP($A668,'[2]1. COE '!$A$22:$D$812,2,FALSE)</f>
        <v>Montaje de ladrillos aislantes o refractarios</v>
      </c>
      <c r="C668" s="16" t="str">
        <f>VLOOKUP($A668,'[2]1. COE '!$A$22:$D$812,3,FALSE)</f>
        <v>M2</v>
      </c>
      <c r="D668" s="122">
        <v>509741</v>
      </c>
      <c r="E668" s="135">
        <f>'ACT 1'!E668+'ACT 2'!E668+'ACT 3'!E668+'ACT 4'!E668+'ACT 5'!E668+'ACT 6'!E668+'ACT 9'!E668+'ACT 10'!E668+'ACT 11'!E668+'ACT 12'!E668+Transversal!E668+'ACT 7'!E668+'ACT 8'!E668</f>
        <v>0</v>
      </c>
      <c r="F668" s="34">
        <f t="shared" si="40"/>
        <v>0</v>
      </c>
      <c r="G668" s="142"/>
      <c r="H668" s="136"/>
    </row>
    <row r="669" spans="1:8" x14ac:dyDescent="0.3">
      <c r="A669" s="28" t="s">
        <v>1083</v>
      </c>
      <c r="B669" s="28" t="s">
        <v>1084</v>
      </c>
      <c r="C669" s="29"/>
      <c r="D669" s="129"/>
      <c r="E669" s="30"/>
      <c r="F669" s="31">
        <f>SUM(F670:F672)</f>
        <v>0</v>
      </c>
      <c r="G669" s="142"/>
      <c r="H669" s="136"/>
    </row>
    <row r="670" spans="1:8" x14ac:dyDescent="0.3">
      <c r="A670" s="14" t="s">
        <v>1085</v>
      </c>
      <c r="B670" s="15" t="str">
        <f>VLOOKUP($A670,'[2]1. COE '!$A$22:$D$812,2,FALSE)</f>
        <v>Desmonte lana cerámica o módulos pyroblock</v>
      </c>
      <c r="C670" s="16" t="str">
        <f>VLOOKUP($A670,'[2]1. COE '!$A$22:$D$812,3,FALSE)</f>
        <v>M2</v>
      </c>
      <c r="D670" s="122">
        <v>121937</v>
      </c>
      <c r="E670" s="133">
        <f>'ACT 1'!E670+'ACT 2'!E670+'ACT 3'!E670+'ACT 4'!E670+'ACT 5'!E670+'ACT 6'!E670+'ACT 9'!E670+'ACT 10'!E670+'ACT 11'!E670+'ACT 12'!E670+Transversal!E670+'ACT 7'!E670+'ACT 8'!E670</f>
        <v>0</v>
      </c>
      <c r="F670" s="23">
        <f t="shared" si="40"/>
        <v>0</v>
      </c>
      <c r="G670" s="142"/>
      <c r="H670" s="136"/>
    </row>
    <row r="671" spans="1:8" x14ac:dyDescent="0.3">
      <c r="A671" s="14" t="s">
        <v>1086</v>
      </c>
      <c r="B671" s="15" t="str">
        <f>VLOOKUP($A671,'[2]1. COE '!$A$22:$D$812,2,FALSE)</f>
        <v>Montaje en lana cerámica o módulos pyroblock</v>
      </c>
      <c r="C671" s="16" t="str">
        <f>VLOOKUP($A671,'[2]1. COE '!$A$22:$D$812,3,FALSE)</f>
        <v>M2</v>
      </c>
      <c r="D671" s="122">
        <v>406452</v>
      </c>
      <c r="E671" s="134">
        <f>'ACT 1'!E671+'ACT 2'!E671+'ACT 3'!E671+'ACT 4'!E671+'ACT 5'!E671+'ACT 6'!E671+'ACT 9'!E671+'ACT 10'!E671+'ACT 11'!E671+'ACT 12'!E671+Transversal!E671+'ACT 7'!E671+'ACT 8'!E671</f>
        <v>0</v>
      </c>
      <c r="F671" s="24">
        <f t="shared" si="40"/>
        <v>0</v>
      </c>
      <c r="G671" s="142"/>
      <c r="H671" s="136"/>
    </row>
    <row r="672" spans="1:8" x14ac:dyDescent="0.3">
      <c r="A672" s="14" t="s">
        <v>1087</v>
      </c>
      <c r="B672" s="15" t="str">
        <f>VLOOKUP($A672,'[2]1. COE '!$A$22:$D$812,2,FALSE)</f>
        <v>Calafateo de juntas de ladrillos aislantes / Refractarios, juntas de lana, juntas de pyroblock</v>
      </c>
      <c r="C672" s="16" t="str">
        <f>VLOOKUP($A672,'[2]1. COE '!$A$22:$D$812,3,FALSE)</f>
        <v>ML</v>
      </c>
      <c r="D672" s="122">
        <v>40562</v>
      </c>
      <c r="E672" s="134">
        <f>'ACT 1'!E672+'ACT 2'!E672+'ACT 3'!E672+'ACT 4'!E672+'ACT 5'!E672+'ACT 6'!E672+'ACT 9'!E672+'ACT 10'!E672+'ACT 11'!E672+'ACT 12'!E672+Transversal!E672+'ACT 7'!E672+'ACT 8'!E672</f>
        <v>0</v>
      </c>
      <c r="F672" s="24">
        <f t="shared" si="40"/>
        <v>0</v>
      </c>
      <c r="G672" s="142"/>
      <c r="H672" s="136"/>
    </row>
    <row r="673" spans="1:8" x14ac:dyDescent="0.3">
      <c r="A673" s="7" t="s">
        <v>51</v>
      </c>
      <c r="B673" s="8" t="s">
        <v>52</v>
      </c>
      <c r="C673" s="9"/>
      <c r="D673" s="128"/>
      <c r="E673" s="9"/>
      <c r="F673" s="10">
        <f>+F674+F688+F692+F706+F716+F736+F755+F761</f>
        <v>0</v>
      </c>
      <c r="G673" s="142"/>
      <c r="H673" s="136"/>
    </row>
    <row r="674" spans="1:8" x14ac:dyDescent="0.3">
      <c r="A674" s="28" t="s">
        <v>1088</v>
      </c>
      <c r="B674" s="28" t="s">
        <v>1089</v>
      </c>
      <c r="C674" s="29"/>
      <c r="D674" s="129"/>
      <c r="E674" s="30"/>
      <c r="F674" s="31">
        <f>SUM(F675:F687)</f>
        <v>0</v>
      </c>
      <c r="G674" s="142"/>
      <c r="H674" s="136"/>
    </row>
    <row r="675" spans="1:8" x14ac:dyDescent="0.3">
      <c r="A675" s="14" t="s">
        <v>1090</v>
      </c>
      <c r="B675" s="15" t="str">
        <f>VLOOKUP($A675,'[2]1. COE '!$A$22:$D$812,2,FALSE)</f>
        <v>Demolición manual de concretos y retiro de material</v>
      </c>
      <c r="C675" s="16" t="str">
        <f>VLOOKUP($A675,'[2]1. COE '!$A$22:$D$812,3,FALSE)</f>
        <v>M3</v>
      </c>
      <c r="D675" s="122">
        <v>308193</v>
      </c>
      <c r="E675" s="133">
        <f>'ACT 1'!E675+'ACT 2'!E675+'ACT 3'!E675+'ACT 4'!E675+'ACT 5'!E675+'ACT 6'!E675+'ACT 9'!E675+'ACT 10'!E675+'ACT 11'!E675+'ACT 12'!E675+Transversal!E675+'ACT 7'!E675+'ACT 8'!E675</f>
        <v>0</v>
      </c>
      <c r="F675" s="23">
        <f t="shared" ref="F675:F687" si="41">+ROUND(D675*E675,0)</f>
        <v>0</v>
      </c>
      <c r="G675" s="142"/>
      <c r="H675" s="136"/>
    </row>
    <row r="676" spans="1:8" x14ac:dyDescent="0.3">
      <c r="A676" s="14" t="s">
        <v>1091</v>
      </c>
      <c r="B676" s="15" t="str">
        <f>VLOOKUP($A676,'[2]1. COE '!$A$22:$D$812,2,FALSE)</f>
        <v>Demolición mecánica de concretos y retiro de material</v>
      </c>
      <c r="C676" s="16" t="str">
        <f>VLOOKUP($A676,'[2]1. COE '!$A$22:$D$812,3,FALSE)</f>
        <v>M3</v>
      </c>
      <c r="D676" s="122">
        <v>230870</v>
      </c>
      <c r="E676" s="134">
        <f>'ACT 1'!E676+'ACT 2'!E676+'ACT 3'!E676+'ACT 4'!E676+'ACT 5'!E676+'ACT 6'!E676+'ACT 9'!E676+'ACT 10'!E676+'ACT 11'!E676+'ACT 12'!E676+Transversal!E676+'ACT 7'!E676+'ACT 8'!E676</f>
        <v>0</v>
      </c>
      <c r="F676" s="24">
        <f t="shared" si="41"/>
        <v>0</v>
      </c>
      <c r="G676" s="142"/>
      <c r="H676" s="136"/>
    </row>
    <row r="677" spans="1:8" x14ac:dyDescent="0.3">
      <c r="A677" s="14" t="s">
        <v>1092</v>
      </c>
      <c r="B677" s="15" t="str">
        <f>VLOOKUP($A677,'[2]1. COE '!$A$22:$D$812,2,FALSE)</f>
        <v>Corte de concreto y pavimento con disco, espesor hasta 20 cm</v>
      </c>
      <c r="C677" s="16" t="str">
        <f>VLOOKUP($A677,'[2]1. COE '!$A$22:$D$812,3,FALSE)</f>
        <v>ML</v>
      </c>
      <c r="D677" s="122">
        <v>56086</v>
      </c>
      <c r="E677" s="134">
        <f>'ACT 1'!E677+'ACT 2'!E677+'ACT 3'!E677+'ACT 4'!E677+'ACT 5'!E677+'ACT 6'!E677+'ACT 9'!E677+'ACT 10'!E677+'ACT 11'!E677+'ACT 12'!E677+Transversal!E677+'ACT 7'!E677+'ACT 8'!E677</f>
        <v>0</v>
      </c>
      <c r="F677" s="24">
        <f t="shared" si="41"/>
        <v>0</v>
      </c>
      <c r="G677" s="142"/>
      <c r="H677" s="136"/>
    </row>
    <row r="678" spans="1:8" x14ac:dyDescent="0.3">
      <c r="A678" s="14" t="s">
        <v>1093</v>
      </c>
      <c r="B678" s="15" t="str">
        <f>VLOOKUP($A678,'[2]1. COE '!$A$22:$D$812,2,FALSE)</f>
        <v>Escarificación de elementos de concreto y retiro de material</v>
      </c>
      <c r="C678" s="16" t="str">
        <f>VLOOKUP($A678,'[2]1. COE '!$A$22:$D$812,3,FALSE)</f>
        <v>M2</v>
      </c>
      <c r="D678" s="122">
        <v>134328</v>
      </c>
      <c r="E678" s="134">
        <f>'ACT 1'!E678+'ACT 2'!E678+'ACT 3'!E678+'ACT 4'!E678+'ACT 5'!E678+'ACT 6'!E678+'ACT 9'!E678+'ACT 10'!E678+'ACT 11'!E678+'ACT 12'!E678+Transversal!E678+'ACT 7'!E678+'ACT 8'!E678</f>
        <v>0</v>
      </c>
      <c r="F678" s="24">
        <f t="shared" si="41"/>
        <v>0</v>
      </c>
      <c r="G678" s="142"/>
      <c r="H678" s="136"/>
    </row>
    <row r="679" spans="1:8" x14ac:dyDescent="0.3">
      <c r="A679" s="14" t="s">
        <v>1094</v>
      </c>
      <c r="B679" s="15" t="str">
        <f>VLOOKUP($A679,'[2]1. COE '!$A$22:$D$812,2,FALSE)</f>
        <v>Concreto pobre (solado) e = 0.10 m</v>
      </c>
      <c r="C679" s="16" t="str">
        <f>VLOOKUP($A679,'[2]1. COE '!$A$22:$D$812,3,FALSE)</f>
        <v>M2</v>
      </c>
      <c r="D679" s="122">
        <v>79672</v>
      </c>
      <c r="E679" s="134">
        <f>'ACT 1'!E679+'ACT 2'!E679+'ACT 3'!E679+'ACT 4'!E679+'ACT 5'!E679+'ACT 6'!E679+'ACT 9'!E679+'ACT 10'!E679+'ACT 11'!E679+'ACT 12'!E679+Transversal!E679+'ACT 7'!E679+'ACT 8'!E679</f>
        <v>0</v>
      </c>
      <c r="F679" s="24">
        <f t="shared" si="41"/>
        <v>0</v>
      </c>
      <c r="G679" s="142"/>
      <c r="H679" s="136"/>
    </row>
    <row r="680" spans="1:8" x14ac:dyDescent="0.3">
      <c r="A680" s="14" t="s">
        <v>1095</v>
      </c>
      <c r="B680" s="15" t="str">
        <f>VLOOKUP($A680,'[2]1. COE '!$A$22:$D$812,2,FALSE)</f>
        <v>Concreto 2000 psi</v>
      </c>
      <c r="C680" s="16" t="str">
        <f>VLOOKUP($A680,'[2]1. COE '!$A$22:$D$812,3,FALSE)</f>
        <v>M3</v>
      </c>
      <c r="D680" s="122">
        <v>899902</v>
      </c>
      <c r="E680" s="134">
        <f>'ACT 1'!E680+'ACT 2'!E680+'ACT 3'!E680+'ACT 4'!E680+'ACT 5'!E680+'ACT 6'!E680+'ACT 9'!E680+'ACT 10'!E680+'ACT 11'!E680+'ACT 12'!E680+Transversal!E680+'ACT 7'!E680+'ACT 8'!E680</f>
        <v>0</v>
      </c>
      <c r="F680" s="24">
        <f t="shared" si="41"/>
        <v>0</v>
      </c>
      <c r="G680" s="142"/>
      <c r="H680" s="136"/>
    </row>
    <row r="681" spans="1:8" x14ac:dyDescent="0.3">
      <c r="A681" s="14" t="s">
        <v>1096</v>
      </c>
      <c r="B681" s="15" t="str">
        <f>VLOOKUP($A681,'[2]1. COE '!$A$22:$D$812,2,FALSE)</f>
        <v>Concreto 3000 psi</v>
      </c>
      <c r="C681" s="16" t="str">
        <f>VLOOKUP($A681,'[2]1. COE '!$A$22:$D$812,3,FALSE)</f>
        <v>M3</v>
      </c>
      <c r="D681" s="122">
        <v>1132724</v>
      </c>
      <c r="E681" s="134">
        <f>'ACT 1'!E681+'ACT 2'!E681+'ACT 3'!E681+'ACT 4'!E681+'ACT 5'!E681+'ACT 6'!E681+'ACT 9'!E681+'ACT 10'!E681+'ACT 11'!E681+'ACT 12'!E681+Transversal!E681+'ACT 7'!E681+'ACT 8'!E681</f>
        <v>0</v>
      </c>
      <c r="F681" s="24">
        <f t="shared" si="41"/>
        <v>0</v>
      </c>
      <c r="G681" s="142"/>
      <c r="H681" s="136"/>
    </row>
    <row r="682" spans="1:8" x14ac:dyDescent="0.3">
      <c r="A682" s="14" t="s">
        <v>1097</v>
      </c>
      <c r="B682" s="15" t="str">
        <f>VLOOKUP($A682,'[2]1. COE '!$A$22:$D$812,2,FALSE)</f>
        <v>Concreto 4000 psi</v>
      </c>
      <c r="C682" s="16" t="str">
        <f>VLOOKUP($A682,'[2]1. COE '!$A$22:$D$812,3,FALSE)</f>
        <v>M3</v>
      </c>
      <c r="D682" s="122">
        <v>1304692</v>
      </c>
      <c r="E682" s="134">
        <f>'ACT 1'!E682+'ACT 2'!E682+'ACT 3'!E682+'ACT 4'!E682+'ACT 5'!E682+'ACT 6'!E682+'ACT 9'!E682+'ACT 10'!E682+'ACT 11'!E682+'ACT 12'!E682+Transversal!E682+'ACT 7'!E682+'ACT 8'!E682</f>
        <v>0</v>
      </c>
      <c r="F682" s="24">
        <f t="shared" si="41"/>
        <v>0</v>
      </c>
      <c r="G682" s="142"/>
      <c r="H682" s="136"/>
    </row>
    <row r="683" spans="1:8" x14ac:dyDescent="0.3">
      <c r="A683" s="14" t="s">
        <v>1098</v>
      </c>
      <c r="B683" s="15" t="str">
        <f>VLOOKUP($A683,'[2]1. COE '!$A$22:$D$812,2,FALSE)</f>
        <v>Concreto 5000 psi</v>
      </c>
      <c r="C683" s="16" t="str">
        <f>VLOOKUP($A683,'[2]1. COE '!$A$22:$D$812,3,FALSE)</f>
        <v>M3</v>
      </c>
      <c r="D683" s="122">
        <v>1635023</v>
      </c>
      <c r="E683" s="134">
        <f>'ACT 1'!E683+'ACT 2'!E683+'ACT 3'!E683+'ACT 4'!E683+'ACT 5'!E683+'ACT 6'!E683+'ACT 9'!E683+'ACT 10'!E683+'ACT 11'!E683+'ACT 12'!E683+Transversal!E683+'ACT 7'!E683+'ACT 8'!E683</f>
        <v>0</v>
      </c>
      <c r="F683" s="24">
        <f t="shared" si="41"/>
        <v>0</v>
      </c>
      <c r="G683" s="142"/>
      <c r="H683" s="136"/>
    </row>
    <row r="684" spans="1:8" x14ac:dyDescent="0.3">
      <c r="A684" s="14" t="s">
        <v>1099</v>
      </c>
      <c r="B684" s="15" t="str">
        <f>VLOOKUP($A684,'[2]1. COE '!$A$22:$D$812,2,FALSE)</f>
        <v>Mortero de reparación estructural (tipo sikatop 122 plus)</v>
      </c>
      <c r="C684" s="16" t="str">
        <f>VLOOKUP($A684,'[2]1. COE '!$A$22:$D$812,3,FALSE)</f>
        <v>M2</v>
      </c>
      <c r="D684" s="122">
        <v>214243</v>
      </c>
      <c r="E684" s="134">
        <f>'ACT 1'!E684+'ACT 2'!E684+'ACT 3'!E684+'ACT 4'!E684+'ACT 5'!E684+'ACT 6'!E684+'ACT 9'!E684+'ACT 10'!E684+'ACT 11'!E684+'ACT 12'!E684+Transversal!E684+'ACT 7'!E684+'ACT 8'!E684</f>
        <v>0</v>
      </c>
      <c r="F684" s="24">
        <f t="shared" si="41"/>
        <v>0</v>
      </c>
      <c r="G684" s="142"/>
      <c r="H684" s="136"/>
    </row>
    <row r="685" spans="1:8" x14ac:dyDescent="0.3">
      <c r="A685" s="14" t="s">
        <v>1100</v>
      </c>
      <c r="B685" s="15" t="str">
        <f>VLOOKUP($A685,'[2]1. COE '!$A$22:$D$812,2,FALSE)</f>
        <v>Reparación de grietas y fisuras en concreto</v>
      </c>
      <c r="C685" s="16" t="str">
        <f>VLOOKUP($A685,'[2]1. COE '!$A$22:$D$812,3,FALSE)</f>
        <v>ML</v>
      </c>
      <c r="D685" s="122">
        <v>156122</v>
      </c>
      <c r="E685" s="134">
        <f>'ACT 1'!E685+'ACT 2'!E685+'ACT 3'!E685+'ACT 4'!E685+'ACT 5'!E685+'ACT 6'!E685+'ACT 9'!E685+'ACT 10'!E685+'ACT 11'!E685+'ACT 12'!E685+Transversal!E685+'ACT 7'!E685+'ACT 8'!E685</f>
        <v>0</v>
      </c>
      <c r="F685" s="24">
        <f t="shared" si="41"/>
        <v>0</v>
      </c>
      <c r="G685" s="142"/>
      <c r="H685" s="136"/>
    </row>
    <row r="686" spans="1:8" x14ac:dyDescent="0.3">
      <c r="A686" s="14" t="s">
        <v>1101</v>
      </c>
      <c r="B686" s="15" t="str">
        <f>VLOOKUP($A686,'[2]1. COE '!$A$22:$D$812,2,FALSE)</f>
        <v>Mortero de nivelación tipo groutt para anclajes y rellenos de precisión</v>
      </c>
      <c r="C686" s="16" t="str">
        <f>VLOOKUP($A686,'[2]1. COE '!$A$22:$D$812,3,FALSE)</f>
        <v>KG</v>
      </c>
      <c r="D686" s="122">
        <v>42554</v>
      </c>
      <c r="E686" s="134">
        <f>'ACT 1'!E686+'ACT 2'!E686+'ACT 3'!E686+'ACT 4'!E686+'ACT 5'!E686+'ACT 6'!E686+'ACT 9'!E686+'ACT 10'!E686+'ACT 11'!E686+'ACT 12'!E686+Transversal!E686+'ACT 7'!E686+'ACT 8'!E686</f>
        <v>0</v>
      </c>
      <c r="F686" s="24">
        <f t="shared" si="41"/>
        <v>0</v>
      </c>
      <c r="G686" s="142"/>
      <c r="H686" s="136"/>
    </row>
    <row r="687" spans="1:8" x14ac:dyDescent="0.3">
      <c r="A687" s="14" t="s">
        <v>1102</v>
      </c>
      <c r="B687" s="15" t="str">
        <f>VLOOKUP($A687,'[2]1. COE '!$A$22:$D$812,2,FALSE)</f>
        <v>Mortero 1:4 Impermeabilizado</v>
      </c>
      <c r="C687" s="16" t="str">
        <f>VLOOKUP($A687,'[2]1. COE '!$A$22:$D$812,3,FALSE)</f>
        <v>M3</v>
      </c>
      <c r="D687" s="122">
        <v>828356</v>
      </c>
      <c r="E687" s="135">
        <f>'ACT 1'!E687+'ACT 2'!E687+'ACT 3'!E687+'ACT 4'!E687+'ACT 5'!E687+'ACT 6'!E687+'ACT 9'!E687+'ACT 10'!E687+'ACT 11'!E687+'ACT 12'!E687+Transversal!E687+'ACT 7'!E687+'ACT 8'!E687</f>
        <v>0</v>
      </c>
      <c r="F687" s="34">
        <f t="shared" si="41"/>
        <v>0</v>
      </c>
      <c r="G687" s="142"/>
      <c r="H687" s="136"/>
    </row>
    <row r="688" spans="1:8" x14ac:dyDescent="0.3">
      <c r="A688" s="28" t="s">
        <v>1103</v>
      </c>
      <c r="B688" s="28" t="s">
        <v>1104</v>
      </c>
      <c r="C688" s="29"/>
      <c r="D688" s="129"/>
      <c r="E688" s="30"/>
      <c r="F688" s="31">
        <f>SUM(F689:F691)</f>
        <v>0</v>
      </c>
      <c r="G688" s="142"/>
      <c r="H688" s="136"/>
    </row>
    <row r="689" spans="1:8" x14ac:dyDescent="0.3">
      <c r="A689" s="14" t="s">
        <v>1105</v>
      </c>
      <c r="B689" s="15" t="str">
        <f>VLOOKUP($A689,'[2]1. COE '!$A$22:$D$812,2,FALSE)</f>
        <v>Reparación de grietas, fisuras y juntas en fireproofing</v>
      </c>
      <c r="C689" s="16" t="str">
        <f>VLOOKUP($A689,'[2]1. COE '!$A$22:$D$812,3,FALSE)</f>
        <v>ML</v>
      </c>
      <c r="D689" s="122">
        <v>219373</v>
      </c>
      <c r="E689" s="133">
        <f>'ACT 1'!E689+'ACT 2'!E689+'ACT 3'!E689+'ACT 4'!E689+'ACT 5'!E689+'ACT 6'!E689+'ACT 9'!E689+'ACT 10'!E689+'ACT 11'!E689+'ACT 12'!E689+Transversal!E689+'ACT 7'!E689+'ACT 8'!E689</f>
        <v>0</v>
      </c>
      <c r="F689" s="23">
        <f t="shared" ref="F689:F691" si="42">+ROUND(D689*E689,0)</f>
        <v>0</v>
      </c>
      <c r="G689" s="142"/>
      <c r="H689" s="136"/>
    </row>
    <row r="690" spans="1:8" x14ac:dyDescent="0.3">
      <c r="A690" s="14" t="s">
        <v>1106</v>
      </c>
      <c r="B690" s="15" t="str">
        <f>VLOOKUP($A690,'[2]1. COE '!$A$22:$D$812,2,FALSE)</f>
        <v>Fireproofing en concreto</v>
      </c>
      <c r="C690" s="16" t="str">
        <f>VLOOKUP($A690,'[2]1. COE '!$A$22:$D$812,3,FALSE)</f>
        <v>M3</v>
      </c>
      <c r="D690" s="122">
        <v>1655182</v>
      </c>
      <c r="E690" s="134">
        <f>'ACT 1'!E690+'ACT 2'!E690+'ACT 3'!E690+'ACT 4'!E690+'ACT 5'!E690+'ACT 6'!E690+'ACT 9'!E690+'ACT 10'!E690+'ACT 11'!E690+'ACT 12'!E690+Transversal!E690+'ACT 7'!E690+'ACT 8'!E690</f>
        <v>0</v>
      </c>
      <c r="F690" s="24">
        <f t="shared" si="42"/>
        <v>0</v>
      </c>
      <c r="G690" s="142"/>
      <c r="H690" s="136"/>
    </row>
    <row r="691" spans="1:8" x14ac:dyDescent="0.3">
      <c r="A691" s="14" t="s">
        <v>1107</v>
      </c>
      <c r="B691" s="15" t="str">
        <f>VLOOKUP($A691,'[2]1. COE '!$A$22:$D$812,2,FALSE)</f>
        <v>Colocación y/o reparación de recubrimiento en fireproofing intumiscente</v>
      </c>
      <c r="C691" s="16" t="str">
        <f>VLOOKUP($A691,'[2]1. COE '!$A$22:$D$812,3,FALSE)</f>
        <v>M2</v>
      </c>
      <c r="D691" s="122">
        <v>1573551</v>
      </c>
      <c r="E691" s="134">
        <f>'ACT 1'!E691+'ACT 2'!E691+'ACT 3'!E691+'ACT 4'!E691+'ACT 5'!E691+'ACT 6'!E691+'ACT 9'!E691+'ACT 10'!E691+'ACT 11'!E691+'ACT 12'!E691+Transversal!E691+'ACT 7'!E691+'ACT 8'!E691</f>
        <v>0</v>
      </c>
      <c r="F691" s="24">
        <f t="shared" si="42"/>
        <v>0</v>
      </c>
      <c r="G691" s="142"/>
      <c r="H691" s="136"/>
    </row>
    <row r="692" spans="1:8" x14ac:dyDescent="0.3">
      <c r="A692" s="35" t="s">
        <v>1108</v>
      </c>
      <c r="B692" s="28" t="s">
        <v>1109</v>
      </c>
      <c r="C692" s="29"/>
      <c r="D692" s="129"/>
      <c r="E692" s="30"/>
      <c r="F692" s="31">
        <f>SUM(F693:F705)</f>
        <v>0</v>
      </c>
      <c r="G692" s="142"/>
      <c r="H692" s="136"/>
    </row>
    <row r="693" spans="1:8" x14ac:dyDescent="0.3">
      <c r="A693" s="14" t="s">
        <v>1110</v>
      </c>
      <c r="B693" s="15" t="str">
        <f>VLOOKUP($A693,'[2]1. COE '!$A$22:$D$812,2,FALSE)</f>
        <v>Suministro, prefabricación e instalación de pernos de anclaje para embeber en concreto</v>
      </c>
      <c r="C693" s="16" t="str">
        <f>VLOOKUP($A693,'[2]1. COE '!$A$22:$D$812,3,FALSE)</f>
        <v>KG</v>
      </c>
      <c r="D693" s="122">
        <v>79265</v>
      </c>
      <c r="E693" s="134">
        <f>'ACT 1'!E693+'ACT 2'!E693+'ACT 3'!E693+'ACT 4'!E693+'ACT 5'!E693+'ACT 6'!E693+'ACT 9'!E693+'ACT 10'!E693+'ACT 11'!E693+'ACT 12'!E693+Transversal!E693+'ACT 7'!E693+'ACT 8'!E693</f>
        <v>0</v>
      </c>
      <c r="F693" s="24">
        <f t="shared" ref="F693:F705" si="43">+ROUND(D693*E693,0)</f>
        <v>0</v>
      </c>
      <c r="G693" s="142"/>
      <c r="H693" s="136"/>
    </row>
    <row r="694" spans="1:8" x14ac:dyDescent="0.3">
      <c r="A694" s="14" t="s">
        <v>1111</v>
      </c>
      <c r="B694" s="15" t="str">
        <f>VLOOKUP($A694,'[2]1. COE '!$A$22:$D$812,2,FALSE)</f>
        <v>Suministro, prefabricación e instalación de pernos de anclaje para instalar con epóxico</v>
      </c>
      <c r="C694" s="16" t="str">
        <f>VLOOKUP($A694,'[2]1. COE '!$A$22:$D$812,3,FALSE)</f>
        <v>KG</v>
      </c>
      <c r="D694" s="122">
        <v>118162</v>
      </c>
      <c r="E694" s="134">
        <f>'ACT 1'!E694+'ACT 2'!E694+'ACT 3'!E694+'ACT 4'!E694+'ACT 5'!E694+'ACT 6'!E694+'ACT 9'!E694+'ACT 10'!E694+'ACT 11'!E694+'ACT 12'!E694+Transversal!E694+'ACT 7'!E694+'ACT 8'!E694</f>
        <v>0</v>
      </c>
      <c r="F694" s="24">
        <f t="shared" si="43"/>
        <v>0</v>
      </c>
      <c r="G694" s="142"/>
      <c r="H694" s="136"/>
    </row>
    <row r="695" spans="1:8" x14ac:dyDescent="0.3">
      <c r="A695" s="14" t="s">
        <v>1112</v>
      </c>
      <c r="B695" s="15" t="str">
        <f>VLOOKUP($A695,'[2]1. COE '!$A$22:$D$812,2,FALSE)</f>
        <v>Suministro, prefabricación e instalación de pernos de anclaje para instalación mecánica</v>
      </c>
      <c r="C695" s="16" t="str">
        <f>VLOOKUP($A695,'[2]1. COE '!$A$22:$D$812,3,FALSE)</f>
        <v>KG</v>
      </c>
      <c r="D695" s="122">
        <v>109275</v>
      </c>
      <c r="E695" s="134">
        <f>'ACT 1'!E695+'ACT 2'!E695+'ACT 3'!E695+'ACT 4'!E695+'ACT 5'!E695+'ACT 6'!E695+'ACT 9'!E695+'ACT 10'!E695+'ACT 11'!E695+'ACT 12'!E695+Transversal!E695+'ACT 7'!E695+'ACT 8'!E695</f>
        <v>0</v>
      </c>
      <c r="F695" s="24">
        <f t="shared" si="43"/>
        <v>0</v>
      </c>
      <c r="G695" s="142"/>
      <c r="H695" s="136"/>
    </row>
    <row r="696" spans="1:8" x14ac:dyDescent="0.3">
      <c r="A696" s="14" t="s">
        <v>1113</v>
      </c>
      <c r="B696" s="15" t="str">
        <f>VLOOKUP($A696,'[2]1. COE '!$A$22:$D$812,2,FALSE)</f>
        <v>Suministro e instalación de malla electrosoldada</v>
      </c>
      <c r="C696" s="16" t="str">
        <f>VLOOKUP($A696,'[2]1. COE '!$A$22:$D$812,3,FALSE)</f>
        <v>KG</v>
      </c>
      <c r="D696" s="122">
        <v>28969</v>
      </c>
      <c r="E696" s="134">
        <f>'ACT 1'!E696+'ACT 2'!E696+'ACT 3'!E696+'ACT 4'!E696+'ACT 5'!E696+'ACT 6'!E696+'ACT 9'!E696+'ACT 10'!E696+'ACT 11'!E696+'ACT 12'!E696+Transversal!E696+'ACT 7'!E696+'ACT 8'!E696</f>
        <v>0</v>
      </c>
      <c r="F696" s="24">
        <f t="shared" si="43"/>
        <v>0</v>
      </c>
      <c r="G696" s="142"/>
      <c r="H696" s="136"/>
    </row>
    <row r="697" spans="1:8" x14ac:dyDescent="0.3">
      <c r="A697" s="14" t="s">
        <v>1114</v>
      </c>
      <c r="B697" s="15" t="str">
        <f>VLOOKUP($A697,'[2]1. COE '!$A$22:$D$812,2,FALSE)</f>
        <v>Acero de refuerzo (Incluye reemplazo, suministro e instalación)</v>
      </c>
      <c r="C697" s="16" t="str">
        <f>VLOOKUP($A697,'[2]1. COE '!$A$22:$D$812,3,FALSE)</f>
        <v>KG</v>
      </c>
      <c r="D697" s="122">
        <v>14300</v>
      </c>
      <c r="E697" s="134">
        <f>'ACT 1'!E697+'ACT 2'!E697+'ACT 3'!E697+'ACT 4'!E697+'ACT 5'!E697+'ACT 6'!E697+'ACT 9'!E697+'ACT 10'!E697+'ACT 11'!E697+'ACT 12'!E697+Transversal!E697+'ACT 7'!E697+'ACT 8'!E697</f>
        <v>0</v>
      </c>
      <c r="F697" s="24">
        <f t="shared" si="43"/>
        <v>0</v>
      </c>
      <c r="G697" s="142"/>
      <c r="H697" s="136"/>
    </row>
    <row r="698" spans="1:8" x14ac:dyDescent="0.3">
      <c r="A698" s="14" t="s">
        <v>1115</v>
      </c>
      <c r="B698" s="15" t="str">
        <f>VLOOKUP($A698,'[2]1. COE '!$A$22:$D$812,2,FALSE)</f>
        <v>Desmantelamiento de estructuras metálicas (Incluye retiro, transporte y disposición)</v>
      </c>
      <c r="C698" s="16" t="str">
        <f>VLOOKUP($A698,'[2]1. COE '!$A$22:$D$812,3,FALSE)</f>
        <v>KG</v>
      </c>
      <c r="D698" s="122">
        <v>11014</v>
      </c>
      <c r="E698" s="134">
        <f>'ACT 1'!E698+'ACT 2'!E698+'ACT 3'!E698+'ACT 4'!E698+'ACT 5'!E698+'ACT 6'!E698+'ACT 9'!E698+'ACT 10'!E698+'ACT 11'!E698+'ACT 12'!E698+Transversal!E698+'ACT 7'!E698+'ACT 8'!E698</f>
        <v>0</v>
      </c>
      <c r="F698" s="24">
        <f t="shared" si="43"/>
        <v>0</v>
      </c>
      <c r="G698" s="142"/>
      <c r="H698" s="136"/>
    </row>
    <row r="699" spans="1:8" x14ac:dyDescent="0.3">
      <c r="A699" s="14" t="s">
        <v>1116</v>
      </c>
      <c r="B699" s="15" t="str">
        <f>VLOOKUP($A699,'[2]1. COE '!$A$22:$D$812,2,FALSE)</f>
        <v>Retiro y reinstalación de estructura metálica</v>
      </c>
      <c r="C699" s="16" t="str">
        <f>VLOOKUP($A699,'[2]1. COE '!$A$22:$D$812,3,FALSE)</f>
        <v>KG</v>
      </c>
      <c r="D699" s="122">
        <v>24617</v>
      </c>
      <c r="E699" s="134">
        <f>'ACT 1'!E699+'ACT 2'!E699+'ACT 3'!E699+'ACT 4'!E699+'ACT 5'!E699+'ACT 6'!E699+'ACT 9'!E699+'ACT 10'!E699+'ACT 11'!E699+'ACT 12'!E699+Transversal!E699+'ACT 7'!E699+'ACT 8'!E699</f>
        <v>0</v>
      </c>
      <c r="F699" s="24">
        <f t="shared" si="43"/>
        <v>0</v>
      </c>
      <c r="G699" s="142"/>
      <c r="H699" s="136"/>
    </row>
    <row r="700" spans="1:8" x14ac:dyDescent="0.3">
      <c r="A700" s="14" t="s">
        <v>1117</v>
      </c>
      <c r="B700" s="15" t="str">
        <f>VLOOKUP($A700,'[2]1. COE '!$A$22:$D$812,2,FALSE)</f>
        <v>Estructura metálica (Incluye suministro e instalación)</v>
      </c>
      <c r="C700" s="16" t="str">
        <f>VLOOKUP($A700,'[2]1. COE '!$A$22:$D$812,3,FALSE)</f>
        <v>KG</v>
      </c>
      <c r="D700" s="122">
        <v>22558</v>
      </c>
      <c r="E700" s="134">
        <f>'ACT 1'!E700+'ACT 2'!E700+'ACT 3'!E700+'ACT 4'!E700+'ACT 5'!E700+'ACT 6'!E700+'ACT 9'!E700+'ACT 10'!E700+'ACT 11'!E700+'ACT 12'!E700+Transversal!E700+'ACT 7'!E700+'ACT 8'!E700</f>
        <v>0</v>
      </c>
      <c r="F700" s="24">
        <f t="shared" si="43"/>
        <v>0</v>
      </c>
      <c r="G700" s="142"/>
      <c r="H700" s="136"/>
    </row>
    <row r="701" spans="1:8" x14ac:dyDescent="0.3">
      <c r="A701" s="14" t="s">
        <v>1118</v>
      </c>
      <c r="B701" s="15" t="str">
        <f>VLOOKUP($A701,'[2]1. COE '!$A$22:$D$812,2,FALSE)</f>
        <v>Estructura metálica galvanizada en caliente (Suministro e instalación)</v>
      </c>
      <c r="C701" s="16" t="str">
        <f>VLOOKUP($A701,'[2]1. COE '!$A$22:$D$812,3,FALSE)</f>
        <v>KG</v>
      </c>
      <c r="D701" s="122">
        <v>27800</v>
      </c>
      <c r="E701" s="134">
        <f>'ACT 1'!E701+'ACT 2'!E701+'ACT 3'!E701+'ACT 4'!E701+'ACT 5'!E701+'ACT 6'!E701+'ACT 9'!E701+'ACT 10'!E701+'ACT 11'!E701+'ACT 12'!E701+Transversal!E701+'ACT 7'!E701+'ACT 8'!E701</f>
        <v>0</v>
      </c>
      <c r="F701" s="24">
        <f t="shared" si="43"/>
        <v>0</v>
      </c>
      <c r="G701" s="142"/>
      <c r="H701" s="136"/>
    </row>
    <row r="702" spans="1:8" x14ac:dyDescent="0.3">
      <c r="A702" s="14" t="s">
        <v>1119</v>
      </c>
      <c r="B702" s="15" t="str">
        <f>VLOOKUP($A702,'[2]1. COE '!$A$22:$D$812,2,FALSE)</f>
        <v>Peldaños de escalera metálicos (suministro e instalación)</v>
      </c>
      <c r="C702" s="16" t="str">
        <f>VLOOKUP($A702,'[2]1. COE '!$A$22:$D$812,3,FALSE)</f>
        <v>UN</v>
      </c>
      <c r="D702" s="122">
        <v>176607</v>
      </c>
      <c r="E702" s="134">
        <f>'ACT 1'!E702+'ACT 2'!E702+'ACT 3'!E702+'ACT 4'!E702+'ACT 5'!E702+'ACT 6'!E702+'ACT 9'!E702+'ACT 10'!E702+'ACT 11'!E702+'ACT 12'!E702+Transversal!E702+'ACT 7'!E702+'ACT 8'!E702</f>
        <v>0</v>
      </c>
      <c r="F702" s="24">
        <f t="shared" si="43"/>
        <v>0</v>
      </c>
      <c r="G702" s="142"/>
      <c r="H702" s="136"/>
    </row>
    <row r="703" spans="1:8" x14ac:dyDescent="0.3">
      <c r="A703" s="14" t="s">
        <v>1120</v>
      </c>
      <c r="B703" s="15" t="str">
        <f>VLOOKUP($A703,'[2]1. COE '!$A$22:$D$812,2,FALSE)</f>
        <v>Reparación de recubrimiento galvanizado</v>
      </c>
      <c r="C703" s="16" t="str">
        <f>VLOOKUP($A703,'[2]1. COE '!$A$22:$D$812,3,FALSE)</f>
        <v>M2</v>
      </c>
      <c r="D703" s="122">
        <v>91440</v>
      </c>
      <c r="E703" s="134">
        <f>'ACT 1'!E703+'ACT 2'!E703+'ACT 3'!E703+'ACT 4'!E703+'ACT 5'!E703+'ACT 6'!E703+'ACT 9'!E703+'ACT 10'!E703+'ACT 11'!E703+'ACT 12'!E703+Transversal!E703+'ACT 7'!E703+'ACT 8'!E703</f>
        <v>0</v>
      </c>
      <c r="F703" s="24">
        <f t="shared" si="43"/>
        <v>0</v>
      </c>
      <c r="G703" s="142"/>
      <c r="H703" s="136"/>
    </row>
    <row r="704" spans="1:8" x14ac:dyDescent="0.3">
      <c r="A704" s="14" t="s">
        <v>1121</v>
      </c>
      <c r="B704" s="15" t="str">
        <f>VLOOKUP($A704,'[2]1. COE '!$A$22:$D$812,2,FALSE)</f>
        <v>Recubrimiento epóxico para estructuras metálicas</v>
      </c>
      <c r="C704" s="16" t="str">
        <f>VLOOKUP($A704,'[2]1. COE '!$A$22:$D$812,3,FALSE)</f>
        <v>M2</v>
      </c>
      <c r="D704" s="122">
        <v>41272</v>
      </c>
      <c r="E704" s="134">
        <f>'ACT 1'!E704+'ACT 2'!E704+'ACT 3'!E704+'ACT 4'!E704+'ACT 5'!E704+'ACT 6'!E704+'ACT 9'!E704+'ACT 10'!E704+'ACT 11'!E704+'ACT 12'!E704+Transversal!E704+'ACT 7'!E704+'ACT 8'!E704</f>
        <v>0</v>
      </c>
      <c r="F704" s="24">
        <f t="shared" si="43"/>
        <v>0</v>
      </c>
      <c r="G704" s="142"/>
      <c r="H704" s="136"/>
    </row>
    <row r="705" spans="1:8" x14ac:dyDescent="0.3">
      <c r="A705" s="14" t="s">
        <v>1122</v>
      </c>
      <c r="B705" s="15" t="str">
        <f>VLOOKUP($A705,'[2]1. COE '!$A$22:$D$812,2,FALSE)</f>
        <v>Limpieza y pintura de estructuras metálicas</v>
      </c>
      <c r="C705" s="16" t="str">
        <f>VLOOKUP($A705,'[2]1. COE '!$A$22:$D$812,3,FALSE)</f>
        <v>M2</v>
      </c>
      <c r="D705" s="122">
        <v>119277</v>
      </c>
      <c r="E705" s="134">
        <f>'ACT 1'!E705+'ACT 2'!E705+'ACT 3'!E705+'ACT 4'!E705+'ACT 5'!E705+'ACT 6'!E705+'ACT 9'!E705+'ACT 10'!E705+'ACT 11'!E705+'ACT 12'!E705+Transversal!E705+'ACT 7'!E705+'ACT 8'!E705</f>
        <v>0</v>
      </c>
      <c r="F705" s="24">
        <f t="shared" si="43"/>
        <v>0</v>
      </c>
      <c r="G705" s="142"/>
      <c r="H705" s="136"/>
    </row>
    <row r="706" spans="1:8" x14ac:dyDescent="0.3">
      <c r="A706" s="35" t="s">
        <v>1123</v>
      </c>
      <c r="B706" s="28" t="s">
        <v>1124</v>
      </c>
      <c r="C706" s="29"/>
      <c r="D706" s="129"/>
      <c r="E706" s="30"/>
      <c r="F706" s="31">
        <f>SUM(F707:F715)</f>
        <v>0</v>
      </c>
      <c r="G706" s="142"/>
      <c r="H706" s="136"/>
    </row>
    <row r="707" spans="1:8"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134">
        <f>'ACT 1'!E707+'ACT 2'!E707+'ACT 3'!E707+'ACT 4'!E707+'ACT 5'!E707+'ACT 6'!E707+'ACT 9'!E707+'ACT 10'!E707+'ACT 11'!E707+'ACT 12'!E707+Transversal!E707+'ACT 7'!E707+'ACT 8'!E707</f>
        <v>0</v>
      </c>
      <c r="F707" s="24">
        <f t="shared" ref="F707:F715" si="44">+ROUND(D707*E707,0)</f>
        <v>0</v>
      </c>
      <c r="G707" s="142"/>
      <c r="H707" s="136"/>
    </row>
    <row r="708" spans="1:8"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134">
        <f>'ACT 1'!E708+'ACT 2'!E708+'ACT 3'!E708+'ACT 4'!E708+'ACT 5'!E708+'ACT 6'!E708+'ACT 9'!E708+'ACT 10'!E708+'ACT 11'!E708+'ACT 12'!E708+Transversal!E708+'ACT 7'!E708+'ACT 8'!E708</f>
        <v>0</v>
      </c>
      <c r="F708" s="24">
        <f t="shared" si="44"/>
        <v>0</v>
      </c>
      <c r="G708" s="142"/>
      <c r="H708" s="136"/>
    </row>
    <row r="709" spans="1:8"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134">
        <f>'ACT 1'!E709+'ACT 2'!E709+'ACT 3'!E709+'ACT 4'!E709+'ACT 5'!E709+'ACT 6'!E709+'ACT 9'!E709+'ACT 10'!E709+'ACT 11'!E709+'ACT 12'!E709+Transversal!E709+'ACT 7'!E709+'ACT 8'!E709</f>
        <v>0</v>
      </c>
      <c r="F709" s="24">
        <f t="shared" si="44"/>
        <v>0</v>
      </c>
      <c r="G709" s="142"/>
      <c r="H709" s="136"/>
    </row>
    <row r="710" spans="1:8" x14ac:dyDescent="0.3">
      <c r="A710" s="14" t="s">
        <v>1128</v>
      </c>
      <c r="B710" s="15" t="str">
        <f>VLOOKUP($A710,'[2]1. COE '!$A$22:$D$812,2,FALSE)</f>
        <v>Mortero de reparación estructural en espacios confinados y/o atmósfera peligrosa</v>
      </c>
      <c r="C710" s="16" t="str">
        <f>VLOOKUP($A710,'[2]1. COE '!$A$22:$D$812,3,FALSE)</f>
        <v>M2</v>
      </c>
      <c r="D710" s="122">
        <v>281260</v>
      </c>
      <c r="E710" s="134">
        <f>'ACT 1'!E710+'ACT 2'!E710+'ACT 3'!E710+'ACT 4'!E710+'ACT 5'!E710+'ACT 6'!E710+'ACT 9'!E710+'ACT 10'!E710+'ACT 11'!E710+'ACT 12'!E710+Transversal!E710+'ACT 7'!E710+'ACT 8'!E710</f>
        <v>0</v>
      </c>
      <c r="F710" s="24">
        <f t="shared" si="44"/>
        <v>0</v>
      </c>
      <c r="G710" s="142"/>
      <c r="H710" s="136"/>
    </row>
    <row r="711" spans="1:8" x14ac:dyDescent="0.3">
      <c r="A711" s="14" t="s">
        <v>1129</v>
      </c>
      <c r="B711" s="15" t="str">
        <f>VLOOKUP($A711,'[2]1. COE '!$A$22:$D$812,2,FALSE)</f>
        <v>Instalación cintas de PVC para juntas</v>
      </c>
      <c r="C711" s="16" t="str">
        <f>VLOOKUP($A711,'[2]1. COE '!$A$22:$D$812,3,FALSE)</f>
        <v>ML</v>
      </c>
      <c r="D711" s="122">
        <v>173444</v>
      </c>
      <c r="E711" s="134">
        <f>'ACT 1'!E711+'ACT 2'!E711+'ACT 3'!E711+'ACT 4'!E711+'ACT 5'!E711+'ACT 6'!E711+'ACT 9'!E711+'ACT 10'!E711+'ACT 11'!E711+'ACT 12'!E711+Transversal!E711+'ACT 7'!E711+'ACT 8'!E711</f>
        <v>0</v>
      </c>
      <c r="F711" s="24">
        <f t="shared" si="44"/>
        <v>0</v>
      </c>
      <c r="G711" s="142"/>
      <c r="H711" s="136"/>
    </row>
    <row r="712" spans="1:8" x14ac:dyDescent="0.3">
      <c r="A712" s="14" t="s">
        <v>1130</v>
      </c>
      <c r="B712" s="15" t="str">
        <f>VLOOKUP($A712,'[2]1. COE '!$A$22:$D$812,2,FALSE)</f>
        <v>Limpieza y retiro de sedimentos en tuberías de drenaje en sistemas cerrados</v>
      </c>
      <c r="C712" s="16" t="str">
        <f>VLOOKUP($A712,'[2]1. COE '!$A$22:$D$812,3,FALSE)</f>
        <v>ML</v>
      </c>
      <c r="D712" s="122">
        <v>103431</v>
      </c>
      <c r="E712" s="134">
        <f>'ACT 1'!E712+'ACT 2'!E712+'ACT 3'!E712+'ACT 4'!E712+'ACT 5'!E712+'ACT 6'!E712+'ACT 9'!E712+'ACT 10'!E712+'ACT 11'!E712+'ACT 12'!E712+Transversal!E712+'ACT 7'!E712+'ACT 8'!E712</f>
        <v>0</v>
      </c>
      <c r="F712" s="24">
        <f t="shared" si="44"/>
        <v>0</v>
      </c>
      <c r="G712" s="142"/>
      <c r="H712" s="136"/>
    </row>
    <row r="713" spans="1:8"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134">
        <f>'ACT 1'!E713+'ACT 2'!E713+'ACT 3'!E713+'ACT 4'!E713+'ACT 5'!E713+'ACT 6'!E713+'ACT 9'!E713+'ACT 10'!E713+'ACT 11'!E713+'ACT 12'!E713+Transversal!E713+'ACT 7'!E713+'ACT 8'!E713</f>
        <v>0</v>
      </c>
      <c r="F713" s="24">
        <f t="shared" si="44"/>
        <v>0</v>
      </c>
      <c r="G713" s="142"/>
      <c r="H713" s="136"/>
    </row>
    <row r="714" spans="1:8"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134">
        <f>'ACT 1'!E714+'ACT 2'!E714+'ACT 3'!E714+'ACT 4'!E714+'ACT 5'!E714+'ACT 6'!E714+'ACT 9'!E714+'ACT 10'!E714+'ACT 11'!E714+'ACT 12'!E714+Transversal!E714+'ACT 7'!E714+'ACT 8'!E714</f>
        <v>0</v>
      </c>
      <c r="F714" s="24">
        <f t="shared" si="44"/>
        <v>0</v>
      </c>
      <c r="G714" s="142"/>
      <c r="H714" s="136"/>
    </row>
    <row r="715" spans="1:8"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134">
        <f>'ACT 1'!E715+'ACT 2'!E715+'ACT 3'!E715+'ACT 4'!E715+'ACT 5'!E715+'ACT 6'!E715+'ACT 9'!E715+'ACT 10'!E715+'ACT 11'!E715+'ACT 12'!E715+Transversal!E715+'ACT 7'!E715+'ACT 8'!E715</f>
        <v>0</v>
      </c>
      <c r="F715" s="24">
        <f t="shared" si="44"/>
        <v>0</v>
      </c>
      <c r="G715" s="142"/>
      <c r="H715" s="136"/>
    </row>
    <row r="716" spans="1:8" x14ac:dyDescent="0.3">
      <c r="A716" s="35" t="s">
        <v>1134</v>
      </c>
      <c r="B716" s="28" t="s">
        <v>1135</v>
      </c>
      <c r="C716" s="29"/>
      <c r="D716" s="129"/>
      <c r="E716" s="30"/>
      <c r="F716" s="31">
        <f>SUM(F717:F735)</f>
        <v>0</v>
      </c>
      <c r="G716" s="142"/>
      <c r="H716" s="136"/>
    </row>
    <row r="717" spans="1:8" x14ac:dyDescent="0.3">
      <c r="A717" s="14" t="s">
        <v>1136</v>
      </c>
      <c r="B717" s="15" t="str">
        <f>VLOOKUP($A717,'[2]1. COE '!$A$22:$D$812,2,FALSE)</f>
        <v>Recubrimiento epóxico de resistencia química para concreto (Tipo Sikaguard 63N)</v>
      </c>
      <c r="C717" s="16" t="str">
        <f>VLOOKUP($A717,'[2]1. COE '!$A$22:$D$812,3,FALSE)</f>
        <v>M2</v>
      </c>
      <c r="D717" s="122">
        <v>123991</v>
      </c>
      <c r="E717" s="134">
        <f>'ACT 1'!E717+'ACT 2'!E717+'ACT 3'!E717+'ACT 4'!E717+'ACT 5'!E717+'ACT 6'!E717+'ACT 9'!E717+'ACT 10'!E717+'ACT 11'!E717+'ACT 12'!E717+Transversal!E717+'ACT 7'!E717+'ACT 8'!E717</f>
        <v>0</v>
      </c>
      <c r="F717" s="24">
        <f t="shared" ref="F717:F735" si="45">+ROUND(D717*E717,0)</f>
        <v>0</v>
      </c>
      <c r="G717" s="142"/>
      <c r="H717" s="136"/>
    </row>
    <row r="718" spans="1:8"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134">
        <f>'ACT 1'!E718+'ACT 2'!E718+'ACT 3'!E718+'ACT 4'!E718+'ACT 5'!E718+'ACT 6'!E718+'ACT 9'!E718+'ACT 10'!E718+'ACT 11'!E718+'ACT 12'!E718+Transversal!E718+'ACT 7'!E718+'ACT 8'!E718</f>
        <v>0</v>
      </c>
      <c r="F718" s="24">
        <f t="shared" si="45"/>
        <v>0</v>
      </c>
      <c r="G718" s="142"/>
      <c r="H718" s="136"/>
    </row>
    <row r="719" spans="1:8" x14ac:dyDescent="0.3">
      <c r="A719" s="14" t="s">
        <v>1138</v>
      </c>
      <c r="B719" s="15" t="str">
        <f>VLOOKUP($A719,'[2]1. COE '!$A$22:$D$812,2,FALSE)</f>
        <v>Recubrimiento con producto reforzado en cuarzo (tipo ARC-988) e=6 mm</v>
      </c>
      <c r="C719" s="16" t="str">
        <f>VLOOKUP($A719,'[2]1. COE '!$A$22:$D$812,3,FALSE)</f>
        <v>M2</v>
      </c>
      <c r="D719" s="122">
        <v>979131</v>
      </c>
      <c r="E719" s="134">
        <f>'ACT 1'!E719+'ACT 2'!E719+'ACT 3'!E719+'ACT 4'!E719+'ACT 5'!E719+'ACT 6'!E719+'ACT 9'!E719+'ACT 10'!E719+'ACT 11'!E719+'ACT 12'!E719+Transversal!E719+'ACT 7'!E719+'ACT 8'!E719</f>
        <v>0</v>
      </c>
      <c r="F719" s="24">
        <f t="shared" si="45"/>
        <v>0</v>
      </c>
      <c r="G719" s="142"/>
      <c r="H719" s="136"/>
    </row>
    <row r="720" spans="1:8"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134">
        <f>'ACT 1'!E720+'ACT 2'!E720+'ACT 3'!E720+'ACT 4'!E720+'ACT 5'!E720+'ACT 6'!E720+'ACT 9'!E720+'ACT 10'!E720+'ACT 11'!E720+'ACT 12'!E720+Transversal!E720+'ACT 7'!E720+'ACT 8'!E720</f>
        <v>0</v>
      </c>
      <c r="F720" s="24">
        <f t="shared" si="45"/>
        <v>0</v>
      </c>
      <c r="G720" s="142"/>
      <c r="H720" s="136"/>
    </row>
    <row r="721" spans="1:8" x14ac:dyDescent="0.3">
      <c r="A721" s="14" t="s">
        <v>1140</v>
      </c>
      <c r="B721" s="15" t="str">
        <f>VLOOKUP($A721,'[2]1. COE '!$A$22:$D$812,2,FALSE)</f>
        <v>Recubrimiento Bitumastic 300M</v>
      </c>
      <c r="C721" s="16" t="str">
        <f>VLOOKUP($A721,'[2]1. COE '!$A$22:$D$812,3,FALSE)</f>
        <v>M2</v>
      </c>
      <c r="D721" s="122">
        <v>217869</v>
      </c>
      <c r="E721" s="134">
        <f>'ACT 1'!E721+'ACT 2'!E721+'ACT 3'!E721+'ACT 4'!E721+'ACT 5'!E721+'ACT 6'!E721+'ACT 9'!E721+'ACT 10'!E721+'ACT 11'!E721+'ACT 12'!E721+Transversal!E721+'ACT 7'!E721+'ACT 8'!E721</f>
        <v>0</v>
      </c>
      <c r="F721" s="24">
        <f t="shared" si="45"/>
        <v>0</v>
      </c>
      <c r="G721" s="142"/>
      <c r="H721" s="136"/>
    </row>
    <row r="722" spans="1:8" x14ac:dyDescent="0.3">
      <c r="A722" s="14" t="s">
        <v>1141</v>
      </c>
      <c r="B722" s="15" t="str">
        <f>VLOOKUP($A722,'[2]1. COE '!$A$22:$D$812,2,FALSE)</f>
        <v>Recubrimiento  Ceilcote Flakeline 2000 (Incluye prime 680 M)</v>
      </c>
      <c r="C722" s="16" t="str">
        <f>VLOOKUP($A722,'[2]1. COE '!$A$22:$D$812,3,FALSE)</f>
        <v>M2</v>
      </c>
      <c r="D722" s="122">
        <v>291768</v>
      </c>
      <c r="E722" s="134">
        <f>'ACT 1'!E722+'ACT 2'!E722+'ACT 3'!E722+'ACT 4'!E722+'ACT 5'!E722+'ACT 6'!E722+'ACT 9'!E722+'ACT 10'!E722+'ACT 11'!E722+'ACT 12'!E722+Transversal!E722+'ACT 7'!E722+'ACT 8'!E722</f>
        <v>0</v>
      </c>
      <c r="F722" s="24">
        <f t="shared" si="45"/>
        <v>0</v>
      </c>
      <c r="G722" s="142"/>
      <c r="H722" s="136"/>
    </row>
    <row r="723" spans="1:8" x14ac:dyDescent="0.3">
      <c r="A723" s="14" t="s">
        <v>1142</v>
      </c>
      <c r="B723" s="15" t="str">
        <f>VLOOKUP($A723,'[2]1. COE '!$A$22:$D$812,2,FALSE)</f>
        <v>Recubrimiento Ceilcote Flakeline 600HB</v>
      </c>
      <c r="C723" s="16" t="str">
        <f>VLOOKUP($A723,'[2]1. COE '!$A$22:$D$812,3,FALSE)</f>
        <v>M2</v>
      </c>
      <c r="D723" s="122">
        <v>229165</v>
      </c>
      <c r="E723" s="134">
        <f>'ACT 1'!E723+'ACT 2'!E723+'ACT 3'!E723+'ACT 4'!E723+'ACT 5'!E723+'ACT 6'!E723+'ACT 9'!E723+'ACT 10'!E723+'ACT 11'!E723+'ACT 12'!E723+Transversal!E723+'ACT 7'!E723+'ACT 8'!E723</f>
        <v>0</v>
      </c>
      <c r="F723" s="24">
        <f t="shared" si="45"/>
        <v>0</v>
      </c>
      <c r="G723" s="142"/>
      <c r="H723" s="136"/>
    </row>
    <row r="724" spans="1:8" x14ac:dyDescent="0.3">
      <c r="A724" s="14" t="s">
        <v>1143</v>
      </c>
      <c r="B724" s="15" t="str">
        <f>VLOOKUP($A724,'[2]1. COE '!$A$22:$D$812,2,FALSE)</f>
        <v>Recubrimiento Flakeline prime 680 M</v>
      </c>
      <c r="C724" s="16" t="str">
        <f>VLOOKUP($A724,'[2]1. COE '!$A$22:$D$812,3,FALSE)</f>
        <v>M2</v>
      </c>
      <c r="D724" s="122">
        <v>185656</v>
      </c>
      <c r="E724" s="134">
        <f>'ACT 1'!E724+'ACT 2'!E724+'ACT 3'!E724+'ACT 4'!E724+'ACT 5'!E724+'ACT 6'!E724+'ACT 9'!E724+'ACT 10'!E724+'ACT 11'!E724+'ACT 12'!E724+Transversal!E724+'ACT 7'!E724+'ACT 8'!E724</f>
        <v>0</v>
      </c>
      <c r="F724" s="24">
        <f t="shared" si="45"/>
        <v>0</v>
      </c>
      <c r="G724" s="142"/>
      <c r="H724" s="136"/>
    </row>
    <row r="725" spans="1:8" x14ac:dyDescent="0.3">
      <c r="A725" s="14" t="s">
        <v>1144</v>
      </c>
      <c r="B725" s="15" t="str">
        <f>VLOOKUP($A725,'[2]1. COE '!$A$22:$D$812,2,FALSE)</f>
        <v>Recubrimiento Chemline 784/32</v>
      </c>
      <c r="C725" s="16" t="str">
        <f>VLOOKUP($A725,'[2]1. COE '!$A$22:$D$812,3,FALSE)</f>
        <v>M2</v>
      </c>
      <c r="D725" s="122">
        <v>228675</v>
      </c>
      <c r="E725" s="134">
        <f>'ACT 1'!E725+'ACT 2'!E725+'ACT 3'!E725+'ACT 4'!E725+'ACT 5'!E725+'ACT 6'!E725+'ACT 9'!E725+'ACT 10'!E725+'ACT 11'!E725+'ACT 12'!E725+Transversal!E725+'ACT 7'!E725+'ACT 8'!E725</f>
        <v>0</v>
      </c>
      <c r="F725" s="24">
        <f t="shared" si="45"/>
        <v>0</v>
      </c>
      <c r="G725" s="142"/>
      <c r="H725" s="136"/>
    </row>
    <row r="726" spans="1:8" x14ac:dyDescent="0.3">
      <c r="A726" s="14" t="s">
        <v>1145</v>
      </c>
      <c r="B726" s="15" t="str">
        <f>VLOOKUP($A726,'[2]1. COE '!$A$22:$D$812,2,FALSE)</f>
        <v>Recubrimiento epóxico de resistencia química para concreto (Tipo Sikadur®-42 grout pak LE )</v>
      </c>
      <c r="C726" s="16" t="str">
        <f>VLOOKUP($A726,'[2]1. COE '!$A$22:$D$812,3,FALSE)</f>
        <v>KG</v>
      </c>
      <c r="D726" s="122">
        <v>81335</v>
      </c>
      <c r="E726" s="134">
        <f>'ACT 1'!E726+'ACT 2'!E726+'ACT 3'!E726+'ACT 4'!E726+'ACT 5'!E726+'ACT 6'!E726+'ACT 9'!E726+'ACT 10'!E726+'ACT 11'!E726+'ACT 12'!E726+Transversal!E726+'ACT 7'!E726+'ACT 8'!E726</f>
        <v>0</v>
      </c>
      <c r="F726" s="24">
        <f t="shared" si="45"/>
        <v>0</v>
      </c>
      <c r="G726" s="142"/>
      <c r="H726" s="136"/>
    </row>
    <row r="727" spans="1:8"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134">
        <f>'ACT 1'!E727+'ACT 2'!E727+'ACT 3'!E727+'ACT 4'!E727+'ACT 5'!E727+'ACT 6'!E727+'ACT 9'!E727+'ACT 10'!E727+'ACT 11'!E727+'ACT 12'!E727+Transversal!E727+'ACT 7'!E727+'ACT 8'!E727</f>
        <v>0</v>
      </c>
      <c r="F727" s="24">
        <f t="shared" si="45"/>
        <v>0</v>
      </c>
      <c r="G727" s="142"/>
      <c r="H727" s="136"/>
    </row>
    <row r="728" spans="1:8" x14ac:dyDescent="0.3">
      <c r="A728" s="14" t="s">
        <v>1147</v>
      </c>
      <c r="B728" s="15" t="str">
        <f>VLOOKUP($A728,'[2]1. COE '!$A$22:$D$812,2,FALSE)</f>
        <v>Grout cementoso (Sikagrout® 212)</v>
      </c>
      <c r="C728" s="16" t="str">
        <f>VLOOKUP($A728,'[2]1. COE '!$A$22:$D$812,3,FALSE)</f>
        <v>KG</v>
      </c>
      <c r="D728" s="122">
        <v>25797</v>
      </c>
      <c r="E728" s="134">
        <f>'ACT 1'!E728+'ACT 2'!E728+'ACT 3'!E728+'ACT 4'!E728+'ACT 5'!E728+'ACT 6'!E728+'ACT 9'!E728+'ACT 10'!E728+'ACT 11'!E728+'ACT 12'!E728+Transversal!E728+'ACT 7'!E728+'ACT 8'!E728</f>
        <v>0</v>
      </c>
      <c r="F728" s="24">
        <f t="shared" si="45"/>
        <v>0</v>
      </c>
      <c r="G728" s="142"/>
      <c r="H728" s="136"/>
    </row>
    <row r="729" spans="1:8" x14ac:dyDescent="0.3">
      <c r="A729" s="14" t="s">
        <v>1148</v>
      </c>
      <c r="B729" s="15" t="str">
        <f>VLOOKUP($A729,'[2]1. COE '!$A$22:$D$812,2,FALSE)</f>
        <v>Puente de adherencia (sikadur 32 primer o equivalente)</v>
      </c>
      <c r="C729" s="16" t="str">
        <f>VLOOKUP($A729,'[2]1. COE '!$A$22:$D$812,3,FALSE)</f>
        <v>M2</v>
      </c>
      <c r="D729" s="122">
        <v>84133</v>
      </c>
      <c r="E729" s="134">
        <f>'ACT 1'!E729+'ACT 2'!E729+'ACT 3'!E729+'ACT 4'!E729+'ACT 5'!E729+'ACT 6'!E729+'ACT 9'!E729+'ACT 10'!E729+'ACT 11'!E729+'ACT 12'!E729+Transversal!E729+'ACT 7'!E729+'ACT 8'!E729</f>
        <v>0</v>
      </c>
      <c r="F729" s="24">
        <f t="shared" si="45"/>
        <v>0</v>
      </c>
      <c r="G729" s="142"/>
      <c r="H729" s="136"/>
    </row>
    <row r="730" spans="1:8" x14ac:dyDescent="0.3">
      <c r="A730" s="14" t="s">
        <v>1149</v>
      </c>
      <c r="B730" s="15" t="str">
        <f>VLOOKUP($A730,'[2]1. COE '!$A$22:$D$812,2,FALSE)</f>
        <v>Epóxico para anclajes (Sikadur® Anchor Fix-4 )</v>
      </c>
      <c r="C730" s="16" t="str">
        <f>VLOOKUP($A730,'[2]1. COE '!$A$22:$D$812,3,FALSE)</f>
        <v>KG</v>
      </c>
      <c r="D730" s="122">
        <v>61148</v>
      </c>
      <c r="E730" s="134">
        <f>'ACT 1'!E730+'ACT 2'!E730+'ACT 3'!E730+'ACT 4'!E730+'ACT 5'!E730+'ACT 6'!E730+'ACT 9'!E730+'ACT 10'!E730+'ACT 11'!E730+'ACT 12'!E730+Transversal!E730+'ACT 7'!E730+'ACT 8'!E730</f>
        <v>0</v>
      </c>
      <c r="F730" s="24">
        <f t="shared" si="45"/>
        <v>0</v>
      </c>
      <c r="G730" s="142"/>
      <c r="H730" s="136"/>
    </row>
    <row r="731" spans="1:8" x14ac:dyDescent="0.3">
      <c r="A731" s="14" t="s">
        <v>1150</v>
      </c>
      <c r="B731" s="15" t="str">
        <f>VLOOKUP($A731,'[2]1. COE '!$A$22:$D$812,2,FALSE)</f>
        <v>Epóxico para inyección estructural (Sikadur® Crack Weld ) O similar</v>
      </c>
      <c r="C731" s="16" t="str">
        <f>VLOOKUP($A731,'[2]1. COE '!$A$22:$D$812,3,FALSE)</f>
        <v>LT</v>
      </c>
      <c r="D731" s="122">
        <v>928361</v>
      </c>
      <c r="E731" s="134">
        <f>'ACT 1'!E731+'ACT 2'!E731+'ACT 3'!E731+'ACT 4'!E731+'ACT 5'!E731+'ACT 6'!E731+'ACT 9'!E731+'ACT 10'!E731+'ACT 11'!E731+'ACT 12'!E731+Transversal!E731+'ACT 7'!E731+'ACT 8'!E731</f>
        <v>0</v>
      </c>
      <c r="F731" s="24">
        <f t="shared" si="45"/>
        <v>0</v>
      </c>
      <c r="G731" s="142"/>
      <c r="H731" s="136"/>
    </row>
    <row r="732" spans="1:8" x14ac:dyDescent="0.3">
      <c r="A732" s="14" t="s">
        <v>1151</v>
      </c>
      <c r="B732" s="15" t="str">
        <f>VLOOKUP($A732,'[2]1. COE '!$A$22:$D$812,2,FALSE)</f>
        <v>Junta de piso para hidrocarburos (Sikadur® Crack Weld )</v>
      </c>
      <c r="C732" s="16" t="str">
        <f>VLOOKUP($A732,'[2]1. COE '!$A$22:$D$812,3,FALSE)</f>
        <v>ML</v>
      </c>
      <c r="D732" s="122">
        <v>63736</v>
      </c>
      <c r="E732" s="134">
        <f>'ACT 1'!E732+'ACT 2'!E732+'ACT 3'!E732+'ACT 4'!E732+'ACT 5'!E732+'ACT 6'!E732+'ACT 9'!E732+'ACT 10'!E732+'ACT 11'!E732+'ACT 12'!E732+Transversal!E732+'ACT 7'!E732+'ACT 8'!E732</f>
        <v>0</v>
      </c>
      <c r="F732" s="24">
        <f t="shared" si="45"/>
        <v>0</v>
      </c>
      <c r="G732" s="142"/>
      <c r="H732" s="136"/>
    </row>
    <row r="733" spans="1:8"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134">
        <f>'ACT 1'!E733+'ACT 2'!E733+'ACT 3'!E733+'ACT 4'!E733+'ACT 5'!E733+'ACT 6'!E733+'ACT 9'!E733+'ACT 10'!E733+'ACT 11'!E733+'ACT 12'!E733+Transversal!E733+'ACT 7'!E733+'ACT 8'!E733</f>
        <v>0</v>
      </c>
      <c r="F733" s="24">
        <f t="shared" si="45"/>
        <v>0</v>
      </c>
      <c r="G733" s="142"/>
      <c r="H733" s="136"/>
    </row>
    <row r="734" spans="1:8"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134">
        <f>'ACT 1'!E734+'ACT 2'!E734+'ACT 3'!E734+'ACT 4'!E734+'ACT 5'!E734+'ACT 6'!E734+'ACT 9'!E734+'ACT 10'!E734+'ACT 11'!E734+'ACT 12'!E734+Transversal!E734+'ACT 7'!E734+'ACT 8'!E734</f>
        <v>0</v>
      </c>
      <c r="F734" s="24">
        <f t="shared" si="45"/>
        <v>0</v>
      </c>
      <c r="G734" s="142"/>
      <c r="H734" s="136"/>
    </row>
    <row r="735" spans="1:8"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134">
        <f>'ACT 1'!E735+'ACT 2'!E735+'ACT 3'!E735+'ACT 4'!E735+'ACT 5'!E735+'ACT 6'!E735+'ACT 9'!E735+'ACT 10'!E735+'ACT 11'!E735+'ACT 12'!E735+Transversal!E735+'ACT 7'!E735+'ACT 8'!E735</f>
        <v>0</v>
      </c>
      <c r="F735" s="24">
        <f t="shared" si="45"/>
        <v>0</v>
      </c>
      <c r="G735" s="142"/>
      <c r="H735" s="136"/>
    </row>
    <row r="736" spans="1:8" x14ac:dyDescent="0.3">
      <c r="A736" s="35" t="s">
        <v>1155</v>
      </c>
      <c r="B736" s="28" t="s">
        <v>1156</v>
      </c>
      <c r="C736" s="29"/>
      <c r="D736" s="129"/>
      <c r="E736" s="30"/>
      <c r="F736" s="31">
        <f>SUM(F737:F754)</f>
        <v>0</v>
      </c>
      <c r="G736" s="142"/>
      <c r="H736" s="136"/>
    </row>
    <row r="737" spans="1:8" x14ac:dyDescent="0.3">
      <c r="A737" s="14" t="s">
        <v>1157</v>
      </c>
      <c r="B737" s="15" t="str">
        <f>VLOOKUP($A737,'[2]1. COE '!$A$22:$D$812,2,FALSE)</f>
        <v>Excavaciones con profundidad menor a 1,5 m</v>
      </c>
      <c r="C737" s="16" t="str">
        <f>VLOOKUP($A737,'[2]1. COE '!$A$22:$D$812,3,FALSE)</f>
        <v>M3</v>
      </c>
      <c r="D737" s="122">
        <v>167498</v>
      </c>
      <c r="E737" s="134">
        <f>'ACT 1'!E737+'ACT 2'!E737+'ACT 3'!E737+'ACT 4'!E737+'ACT 5'!E737+'ACT 6'!E737+'ACT 9'!E737+'ACT 10'!E737+'ACT 11'!E737+'ACT 12'!E737+Transversal!E737+'ACT 7'!E737+'ACT 8'!E737</f>
        <v>0</v>
      </c>
      <c r="F737" s="24">
        <f t="shared" ref="F737:F754" si="46">+ROUND(D737*E737,0)</f>
        <v>0</v>
      </c>
      <c r="G737" s="142"/>
      <c r="H737" s="136"/>
    </row>
    <row r="738" spans="1:8" x14ac:dyDescent="0.3">
      <c r="A738" s="14" t="s">
        <v>1158</v>
      </c>
      <c r="B738" s="15" t="str">
        <f>VLOOKUP($A738,'[2]1. COE '!$A$22:$D$812,2,FALSE)</f>
        <v>Excavaciones con profundidad mayor a 1,5 m y menor a 3 m</v>
      </c>
      <c r="C738" s="16" t="str">
        <f>VLOOKUP($A738,'[2]1. COE '!$A$22:$D$812,3,FALSE)</f>
        <v>M3</v>
      </c>
      <c r="D738" s="122">
        <v>171818</v>
      </c>
      <c r="E738" s="134">
        <f>'ACT 1'!E738+'ACT 2'!E738+'ACT 3'!E738+'ACT 4'!E738+'ACT 5'!E738+'ACT 6'!E738+'ACT 9'!E738+'ACT 10'!E738+'ACT 11'!E738+'ACT 12'!E738+Transversal!E738+'ACT 7'!E738+'ACT 8'!E738</f>
        <v>0</v>
      </c>
      <c r="F738" s="24">
        <f t="shared" si="46"/>
        <v>0</v>
      </c>
      <c r="G738" s="142"/>
      <c r="H738" s="136"/>
    </row>
    <row r="739" spans="1:8" x14ac:dyDescent="0.3">
      <c r="A739" s="14" t="s">
        <v>1159</v>
      </c>
      <c r="B739" s="15" t="str">
        <f>VLOOKUP($A739,'[2]1. COE '!$A$22:$D$812,2,FALSE)</f>
        <v>Excavaciones con profundidad mayor a 3 m</v>
      </c>
      <c r="C739" s="16" t="str">
        <f>VLOOKUP($A739,'[2]1. COE '!$A$22:$D$812,3,FALSE)</f>
        <v>M3</v>
      </c>
      <c r="D739" s="122">
        <v>200907</v>
      </c>
      <c r="E739" s="134">
        <f>'ACT 1'!E739+'ACT 2'!E739+'ACT 3'!E739+'ACT 4'!E739+'ACT 5'!E739+'ACT 6'!E739+'ACT 9'!E739+'ACT 10'!E739+'ACT 11'!E739+'ACT 12'!E739+Transversal!E739+'ACT 7'!E739+'ACT 8'!E739</f>
        <v>0</v>
      </c>
      <c r="F739" s="24">
        <f t="shared" si="46"/>
        <v>0</v>
      </c>
      <c r="G739" s="142"/>
      <c r="H739" s="136"/>
    </row>
    <row r="740" spans="1:8" x14ac:dyDescent="0.3">
      <c r="A740" s="14" t="s">
        <v>1160</v>
      </c>
      <c r="B740" s="15" t="str">
        <f>VLOOKUP($A740,'[2]1. COE '!$A$22:$D$812,2,FALSE)</f>
        <v>Relleno con material seleccionado compactado</v>
      </c>
      <c r="C740" s="16" t="str">
        <f>VLOOKUP($A740,'[2]1. COE '!$A$22:$D$812,3,FALSE)</f>
        <v>M3</v>
      </c>
      <c r="D740" s="122">
        <v>201714</v>
      </c>
      <c r="E740" s="134">
        <f>'ACT 1'!E740+'ACT 2'!E740+'ACT 3'!E740+'ACT 4'!E740+'ACT 5'!E740+'ACT 6'!E740+'ACT 9'!E740+'ACT 10'!E740+'ACT 11'!E740+'ACT 12'!E740+Transversal!E740+'ACT 7'!E740+'ACT 8'!E740</f>
        <v>0</v>
      </c>
      <c r="F740" s="24">
        <f t="shared" si="46"/>
        <v>0</v>
      </c>
      <c r="G740" s="142"/>
      <c r="H740" s="136"/>
    </row>
    <row r="741" spans="1:8" x14ac:dyDescent="0.3">
      <c r="A741" s="14" t="s">
        <v>1161</v>
      </c>
      <c r="B741" s="15" t="str">
        <f>VLOOKUP($A741,'[2]1. COE '!$A$22:$D$812,2,FALSE)</f>
        <v>Relleno con material de sitio compactado</v>
      </c>
      <c r="C741" s="16" t="str">
        <f>VLOOKUP($A741,'[2]1. COE '!$A$22:$D$812,3,FALSE)</f>
        <v>M3</v>
      </c>
      <c r="D741" s="122">
        <v>188877</v>
      </c>
      <c r="E741" s="134">
        <f>'ACT 1'!E741+'ACT 2'!E741+'ACT 3'!E741+'ACT 4'!E741+'ACT 5'!E741+'ACT 6'!E741+'ACT 9'!E741+'ACT 10'!E741+'ACT 11'!E741+'ACT 12'!E741+Transversal!E741+'ACT 7'!E741+'ACT 8'!E741</f>
        <v>0</v>
      </c>
      <c r="F741" s="24">
        <f t="shared" si="46"/>
        <v>0</v>
      </c>
      <c r="G741" s="142"/>
      <c r="H741" s="136"/>
    </row>
    <row r="742" spans="1:8" x14ac:dyDescent="0.3">
      <c r="A742" s="14" t="s">
        <v>1162</v>
      </c>
      <c r="B742" s="15" t="str">
        <f>VLOOKUP($A742,'[2]1. COE '!$A$22:$D$812,2,FALSE)</f>
        <v>Relleno con suelo-cemento compactado</v>
      </c>
      <c r="C742" s="16" t="str">
        <f>VLOOKUP($A742,'[2]1. COE '!$A$22:$D$812,3,FALSE)</f>
        <v>M3</v>
      </c>
      <c r="D742" s="122">
        <v>241887</v>
      </c>
      <c r="E742" s="134">
        <f>'ACT 1'!E742+'ACT 2'!E742+'ACT 3'!E742+'ACT 4'!E742+'ACT 5'!E742+'ACT 6'!E742+'ACT 9'!E742+'ACT 10'!E742+'ACT 11'!E742+'ACT 12'!E742+Transversal!E742+'ACT 7'!E742+'ACT 8'!E742</f>
        <v>0</v>
      </c>
      <c r="F742" s="24">
        <f t="shared" si="46"/>
        <v>0</v>
      </c>
      <c r="G742" s="142"/>
      <c r="H742" s="136"/>
    </row>
    <row r="743" spans="1:8" x14ac:dyDescent="0.3">
      <c r="A743" s="14" t="s">
        <v>1163</v>
      </c>
      <c r="B743" s="15" t="str">
        <f>VLOOKUP($A743,'[2]1. COE '!$A$22:$D$812,2,FALSE)</f>
        <v>Relleno triturado (Tamaño máximo 1")</v>
      </c>
      <c r="C743" s="16" t="str">
        <f>VLOOKUP($A743,'[2]1. COE '!$A$22:$D$812,3,FALSE)</f>
        <v>M3</v>
      </c>
      <c r="D743" s="122">
        <v>194716</v>
      </c>
      <c r="E743" s="134">
        <f>'ACT 1'!E743+'ACT 2'!E743+'ACT 3'!E743+'ACT 4'!E743+'ACT 5'!E743+'ACT 6'!E743+'ACT 9'!E743+'ACT 10'!E743+'ACT 11'!E743+'ACT 12'!E743+Transversal!E743+'ACT 7'!E743+'ACT 8'!E743</f>
        <v>0</v>
      </c>
      <c r="F743" s="24">
        <f t="shared" si="46"/>
        <v>0</v>
      </c>
      <c r="G743" s="142"/>
      <c r="H743" s="136"/>
    </row>
    <row r="744" spans="1:8" x14ac:dyDescent="0.3">
      <c r="A744" s="14" t="s">
        <v>1164</v>
      </c>
      <c r="B744" s="15" t="str">
        <f>VLOOKUP($A744,'[2]1. COE '!$A$22:$D$812,2,FALSE)</f>
        <v>Relleno triturado (1" a 2")</v>
      </c>
      <c r="C744" s="16" t="str">
        <f>VLOOKUP($A744,'[2]1. COE '!$A$22:$D$812,3,FALSE)</f>
        <v>M3</v>
      </c>
      <c r="D744" s="122">
        <v>201569</v>
      </c>
      <c r="E744" s="134">
        <f>'ACT 1'!E744+'ACT 2'!E744+'ACT 3'!E744+'ACT 4'!E744+'ACT 5'!E744+'ACT 6'!E744+'ACT 9'!E744+'ACT 10'!E744+'ACT 11'!E744+'ACT 12'!E744+Transversal!E744+'ACT 7'!E744+'ACT 8'!E744</f>
        <v>0</v>
      </c>
      <c r="F744" s="24">
        <f t="shared" si="46"/>
        <v>0</v>
      </c>
      <c r="G744" s="142"/>
      <c r="H744" s="136"/>
    </row>
    <row r="745" spans="1:8" x14ac:dyDescent="0.3">
      <c r="A745" s="14" t="s">
        <v>1165</v>
      </c>
      <c r="B745" s="15" t="str">
        <f>VLOOKUP($A745,'[2]1. COE '!$A$22:$D$812,2,FALSE)</f>
        <v>Relleno en arena</v>
      </c>
      <c r="C745" s="16" t="str">
        <f>VLOOKUP($A745,'[2]1. COE '!$A$22:$D$812,3,FALSE)</f>
        <v>M3</v>
      </c>
      <c r="D745" s="122">
        <v>174286</v>
      </c>
      <c r="E745" s="134">
        <f>'ACT 1'!E745+'ACT 2'!E745+'ACT 3'!E745+'ACT 4'!E745+'ACT 5'!E745+'ACT 6'!E745+'ACT 9'!E745+'ACT 10'!E745+'ACT 11'!E745+'ACT 12'!E745+Transversal!E745+'ACT 7'!E745+'ACT 8'!E745</f>
        <v>0</v>
      </c>
      <c r="F745" s="24">
        <f t="shared" si="46"/>
        <v>0</v>
      </c>
      <c r="G745" s="142"/>
      <c r="H745" s="136"/>
    </row>
    <row r="746" spans="1:8" x14ac:dyDescent="0.3">
      <c r="A746" s="14" t="s">
        <v>1166</v>
      </c>
      <c r="B746" s="15" t="str">
        <f>VLOOKUP($A746,'[2]1. COE '!$A$22:$D$812,2,FALSE)</f>
        <v>Tablestacado metálico (entibado)</v>
      </c>
      <c r="C746" s="16" t="str">
        <f>VLOOKUP($A746,'[2]1. COE '!$A$22:$D$812,3,FALSE)</f>
        <v>KG</v>
      </c>
      <c r="D746" s="122">
        <v>27275</v>
      </c>
      <c r="E746" s="134">
        <f>'ACT 1'!E746+'ACT 2'!E746+'ACT 3'!E746+'ACT 4'!E746+'ACT 5'!E746+'ACT 6'!E746+'ACT 9'!E746+'ACT 10'!E746+'ACT 11'!E746+'ACT 12'!E746+Transversal!E746+'ACT 7'!E746+'ACT 8'!E746</f>
        <v>0</v>
      </c>
      <c r="F746" s="24">
        <f t="shared" si="46"/>
        <v>0</v>
      </c>
      <c r="G746" s="142"/>
      <c r="H746" s="136"/>
    </row>
    <row r="747" spans="1:8" x14ac:dyDescent="0.3">
      <c r="A747" s="14" t="s">
        <v>1167</v>
      </c>
      <c r="B747" s="15" t="str">
        <f>VLOOKUP($A747,'[2]1. COE '!$A$22:$D$812,2,FALSE)</f>
        <v>Tablestacado en madera (entibado)</v>
      </c>
      <c r="C747" s="16" t="str">
        <f>VLOOKUP($A747,'[2]1. COE '!$A$22:$D$812,3,FALSE)</f>
        <v>M2</v>
      </c>
      <c r="D747" s="122">
        <v>117006</v>
      </c>
      <c r="E747" s="134">
        <f>'ACT 1'!E747+'ACT 2'!E747+'ACT 3'!E747+'ACT 4'!E747+'ACT 5'!E747+'ACT 6'!E747+'ACT 9'!E747+'ACT 10'!E747+'ACT 11'!E747+'ACT 12'!E747+Transversal!E747+'ACT 7'!E747+'ACT 8'!E747</f>
        <v>0</v>
      </c>
      <c r="F747" s="24">
        <f t="shared" si="46"/>
        <v>0</v>
      </c>
      <c r="G747" s="142"/>
      <c r="H747" s="136"/>
    </row>
    <row r="748" spans="1:8" x14ac:dyDescent="0.3">
      <c r="A748" s="14" t="s">
        <v>1168</v>
      </c>
      <c r="B748" s="15" t="str">
        <f>VLOOKUP($A748,'[2]1. COE '!$A$22:$D$812,2,FALSE)</f>
        <v>Construcción filtro en geodrén planar</v>
      </c>
      <c r="C748" s="16" t="str">
        <f>VLOOKUP($A748,'[2]1. COE '!$A$22:$D$812,3,FALSE)</f>
        <v>ML</v>
      </c>
      <c r="D748" s="122">
        <v>168527</v>
      </c>
      <c r="E748" s="134">
        <f>'ACT 1'!E748+'ACT 2'!E748+'ACT 3'!E748+'ACT 4'!E748+'ACT 5'!E748+'ACT 6'!E748+'ACT 9'!E748+'ACT 10'!E748+'ACT 11'!E748+'ACT 12'!E748+Transversal!E748+'ACT 7'!E748+'ACT 8'!E748</f>
        <v>0</v>
      </c>
      <c r="F748" s="24">
        <f t="shared" si="46"/>
        <v>0</v>
      </c>
      <c r="G748" s="142"/>
      <c r="H748" s="136"/>
    </row>
    <row r="749" spans="1:8" x14ac:dyDescent="0.3">
      <c r="A749" s="14" t="s">
        <v>1169</v>
      </c>
      <c r="B749" s="15" t="str">
        <f>VLOOKUP($A749,'[2]1. COE '!$A$22:$D$812,2,FALSE)</f>
        <v>Construcción filtro francés</v>
      </c>
      <c r="C749" s="16" t="str">
        <f>VLOOKUP($A749,'[2]1. COE '!$A$22:$D$812,3,FALSE)</f>
        <v>M3</v>
      </c>
      <c r="D749" s="122">
        <v>252874</v>
      </c>
      <c r="E749" s="134">
        <f>'ACT 1'!E749+'ACT 2'!E749+'ACT 3'!E749+'ACT 4'!E749+'ACT 5'!E749+'ACT 6'!E749+'ACT 9'!E749+'ACT 10'!E749+'ACT 11'!E749+'ACT 12'!E749+Transversal!E749+'ACT 7'!E749+'ACT 8'!E749</f>
        <v>0</v>
      </c>
      <c r="F749" s="24">
        <f t="shared" si="46"/>
        <v>0</v>
      </c>
      <c r="G749" s="142"/>
      <c r="H749" s="136"/>
    </row>
    <row r="750" spans="1:8" x14ac:dyDescent="0.3">
      <c r="A750" s="14" t="s">
        <v>1170</v>
      </c>
      <c r="B750" s="15" t="str">
        <f>VLOOKUP($A750,'[2]1. COE '!$A$22:$D$812,2,FALSE)</f>
        <v>Imprimación de diques y estructuras de contención</v>
      </c>
      <c r="C750" s="16" t="str">
        <f>VLOOKUP($A750,'[2]1. COE '!$A$22:$D$812,3,FALSE)</f>
        <v>M2</v>
      </c>
      <c r="D750" s="122">
        <v>28670</v>
      </c>
      <c r="E750" s="134">
        <f>'ACT 1'!E750+'ACT 2'!E750+'ACT 3'!E750+'ACT 4'!E750+'ACT 5'!E750+'ACT 6'!E750+'ACT 9'!E750+'ACT 10'!E750+'ACT 11'!E750+'ACT 12'!E750+Transversal!E750+'ACT 7'!E750+'ACT 8'!E750</f>
        <v>0</v>
      </c>
      <c r="F750" s="24">
        <f t="shared" si="46"/>
        <v>0</v>
      </c>
      <c r="G750" s="142"/>
      <c r="H750" s="136"/>
    </row>
    <row r="751" spans="1:8" x14ac:dyDescent="0.3">
      <c r="A751" s="14" t="s">
        <v>1171</v>
      </c>
      <c r="B751" s="15" t="str">
        <f>VLOOKUP($A751,'[2]1. COE '!$A$22:$D$812,2,FALSE)</f>
        <v>Doble riego asfaltico con arena</v>
      </c>
      <c r="C751" s="16" t="str">
        <f>VLOOKUP($A751,'[2]1. COE '!$A$22:$D$812,3,FALSE)</f>
        <v>M2</v>
      </c>
      <c r="D751" s="122">
        <v>17143</v>
      </c>
      <c r="E751" s="134">
        <f>'ACT 1'!E751+'ACT 2'!E751+'ACT 3'!E751+'ACT 4'!E751+'ACT 5'!E751+'ACT 6'!E751+'ACT 9'!E751+'ACT 10'!E751+'ACT 11'!E751+'ACT 12'!E751+Transversal!E751+'ACT 7'!E751+'ACT 8'!E751</f>
        <v>0</v>
      </c>
      <c r="F751" s="24">
        <f t="shared" si="46"/>
        <v>0</v>
      </c>
      <c r="G751" s="142"/>
      <c r="H751" s="136"/>
    </row>
    <row r="752" spans="1:8" x14ac:dyDescent="0.3">
      <c r="A752" s="14" t="s">
        <v>1172</v>
      </c>
      <c r="B752" s="15" t="str">
        <f>VLOOKUP($A752,'[2]1. COE '!$A$22:$D$812,2,FALSE)</f>
        <v>Sondeo geotécnico</v>
      </c>
      <c r="C752" s="16" t="str">
        <f>VLOOKUP($A752,'[2]1. COE '!$A$22:$D$812,3,FALSE)</f>
        <v>ML</v>
      </c>
      <c r="D752" s="122">
        <v>220012</v>
      </c>
      <c r="E752" s="134">
        <f>'ACT 1'!E752+'ACT 2'!E752+'ACT 3'!E752+'ACT 4'!E752+'ACT 5'!E752+'ACT 6'!E752+'ACT 9'!E752+'ACT 10'!E752+'ACT 11'!E752+'ACT 12'!E752+Transversal!E752+'ACT 7'!E752+'ACT 8'!E752</f>
        <v>0</v>
      </c>
      <c r="F752" s="24">
        <f t="shared" si="46"/>
        <v>0</v>
      </c>
      <c r="G752" s="142"/>
      <c r="H752" s="136"/>
    </row>
    <row r="753" spans="1:8" x14ac:dyDescent="0.3">
      <c r="A753" s="14" t="s">
        <v>1173</v>
      </c>
      <c r="B753" s="15" t="str">
        <f>VLOOKUP($A753,'[2]1. COE '!$A$22:$D$812,2,FALSE)</f>
        <v>Desmonte, descapote, limpieza y retiro</v>
      </c>
      <c r="C753" s="16" t="str">
        <f>VLOOKUP($A753,'[2]1. COE '!$A$22:$D$812,3,FALSE)</f>
        <v>M2</v>
      </c>
      <c r="D753" s="122">
        <v>15635</v>
      </c>
      <c r="E753" s="134">
        <f>'ACT 1'!E753+'ACT 2'!E753+'ACT 3'!E753+'ACT 4'!E753+'ACT 5'!E753+'ACT 6'!E753+'ACT 9'!E753+'ACT 10'!E753+'ACT 11'!E753+'ACT 12'!E753+Transversal!E753+'ACT 7'!E753+'ACT 8'!E753</f>
        <v>0</v>
      </c>
      <c r="F753" s="24">
        <f t="shared" si="46"/>
        <v>0</v>
      </c>
      <c r="G753" s="142"/>
      <c r="H753" s="136"/>
    </row>
    <row r="754" spans="1:8" x14ac:dyDescent="0.3">
      <c r="A754" s="14" t="s">
        <v>1174</v>
      </c>
      <c r="B754" s="15" t="str">
        <f>VLOOKUP($A754,'[2]1. COE '!$A$22:$D$812,2,FALSE)</f>
        <v>Topografía (10 H)</v>
      </c>
      <c r="C754" s="16" t="str">
        <f>VLOOKUP($A754,'[2]1. COE '!$A$22:$D$812,3,FALSE)</f>
        <v>DÍA</v>
      </c>
      <c r="D754" s="122">
        <v>776357</v>
      </c>
      <c r="E754" s="134">
        <f>'ACT 1'!E754+'ACT 2'!E754+'ACT 3'!E754+'ACT 4'!E754+'ACT 5'!E754+'ACT 6'!E754+'ACT 9'!E754+'ACT 10'!E754+'ACT 11'!E754+'ACT 12'!E754+Transversal!E754+'ACT 7'!E754+'ACT 8'!E754</f>
        <v>0</v>
      </c>
      <c r="F754" s="24">
        <f t="shared" si="46"/>
        <v>0</v>
      </c>
      <c r="G754" s="142"/>
      <c r="H754" s="136"/>
    </row>
    <row r="755" spans="1:8" x14ac:dyDescent="0.3">
      <c r="A755" s="35" t="s">
        <v>1175</v>
      </c>
      <c r="B755" s="28" t="s">
        <v>1176</v>
      </c>
      <c r="C755" s="29"/>
      <c r="D755" s="129"/>
      <c r="E755" s="30"/>
      <c r="F755" s="31">
        <f>SUM(F756:F760)</f>
        <v>0</v>
      </c>
      <c r="G755" s="142"/>
      <c r="H755" s="136"/>
    </row>
    <row r="756" spans="1:8" x14ac:dyDescent="0.3">
      <c r="A756" s="14" t="s">
        <v>1177</v>
      </c>
      <c r="B756" s="15" t="str">
        <f>VLOOKUP($A756,'[2]1. COE '!$A$22:$D$812,2,FALSE)</f>
        <v>Demolición de concreto asfáltico y retiro de material</v>
      </c>
      <c r="C756" s="16" t="str">
        <f>VLOOKUP($A756,'[2]1. COE '!$A$22:$D$812,3,FALSE)</f>
        <v>M3</v>
      </c>
      <c r="D756" s="122">
        <v>169963</v>
      </c>
      <c r="E756" s="134">
        <f>'ACT 1'!E756+'ACT 2'!E756+'ACT 3'!E756+'ACT 4'!E756+'ACT 5'!E756+'ACT 6'!E756+'ACT 9'!E756+'ACT 10'!E756+'ACT 11'!E756+'ACT 12'!E756+Transversal!E756+'ACT 7'!E756+'ACT 8'!E756</f>
        <v>0</v>
      </c>
      <c r="F756" s="24">
        <f t="shared" ref="F756:F760" si="47">+ROUND(D756*E756,0)</f>
        <v>0</v>
      </c>
      <c r="G756" s="142"/>
      <c r="H756" s="136"/>
    </row>
    <row r="757" spans="1:8" x14ac:dyDescent="0.3">
      <c r="A757" s="14" t="s">
        <v>1178</v>
      </c>
      <c r="B757" s="15" t="str">
        <f>VLOOKUP($A757,'[2]1. COE '!$A$22:$D$812,2,FALSE)</f>
        <v>Concreto asfáltico</v>
      </c>
      <c r="C757" s="16" t="str">
        <f>VLOOKUP($A757,'[2]1. COE '!$A$22:$D$812,3,FALSE)</f>
        <v>M3</v>
      </c>
      <c r="D757" s="122">
        <v>737278</v>
      </c>
      <c r="E757" s="134">
        <f>'ACT 1'!E757+'ACT 2'!E757+'ACT 3'!E757+'ACT 4'!E757+'ACT 5'!E757+'ACT 6'!E757+'ACT 9'!E757+'ACT 10'!E757+'ACT 11'!E757+'ACT 12'!E757+Transversal!E757+'ACT 7'!E757+'ACT 8'!E757</f>
        <v>0</v>
      </c>
      <c r="F757" s="24">
        <f t="shared" si="47"/>
        <v>0</v>
      </c>
      <c r="G757" s="142"/>
      <c r="H757" s="136"/>
    </row>
    <row r="758" spans="1:8" x14ac:dyDescent="0.3">
      <c r="A758" s="14" t="s">
        <v>1179</v>
      </c>
      <c r="B758" s="15" t="str">
        <f>VLOOKUP($A758,'[2]1. COE '!$A$22:$D$812,2,FALSE)</f>
        <v>Demarcación vial</v>
      </c>
      <c r="C758" s="16" t="str">
        <f>VLOOKUP($A758,'[2]1. COE '!$A$22:$D$812,3,FALSE)</f>
        <v>ML</v>
      </c>
      <c r="D758" s="122">
        <v>40505</v>
      </c>
      <c r="E758" s="134">
        <f>'ACT 1'!E758+'ACT 2'!E758+'ACT 3'!E758+'ACT 4'!E758+'ACT 5'!E758+'ACT 6'!E758+'ACT 9'!E758+'ACT 10'!E758+'ACT 11'!E758+'ACT 12'!E758+Transversal!E758+'ACT 7'!E758+'ACT 8'!E758</f>
        <v>0</v>
      </c>
      <c r="F758" s="24">
        <f t="shared" si="47"/>
        <v>0</v>
      </c>
      <c r="G758" s="142"/>
      <c r="H758" s="136"/>
    </row>
    <row r="759" spans="1:8" x14ac:dyDescent="0.3">
      <c r="A759" s="14" t="s">
        <v>1180</v>
      </c>
      <c r="B759" s="15" t="str">
        <f>VLOOKUP($A759,'[2]1. COE '!$A$22:$D$812,2,FALSE)</f>
        <v>Demarcación peatonal</v>
      </c>
      <c r="C759" s="16" t="str">
        <f>VLOOKUP($A759,'[2]1. COE '!$A$22:$D$812,3,FALSE)</f>
        <v>M2</v>
      </c>
      <c r="D759" s="122">
        <v>48895</v>
      </c>
      <c r="E759" s="134">
        <f>'ACT 1'!E759+'ACT 2'!E759+'ACT 3'!E759+'ACT 4'!E759+'ACT 5'!E759+'ACT 6'!E759+'ACT 9'!E759+'ACT 10'!E759+'ACT 11'!E759+'ACT 12'!E759+Transversal!E759+'ACT 7'!E759+'ACT 8'!E759</f>
        <v>0</v>
      </c>
      <c r="F759" s="24">
        <f t="shared" si="47"/>
        <v>0</v>
      </c>
      <c r="G759" s="142"/>
      <c r="H759" s="136"/>
    </row>
    <row r="760" spans="1:8" x14ac:dyDescent="0.3">
      <c r="A760" s="14" t="s">
        <v>1181</v>
      </c>
      <c r="B760" s="15" t="str">
        <f>VLOOKUP($A760,'[2]1. COE '!$A$22:$D$812,2,FALSE)</f>
        <v>Imprimación</v>
      </c>
      <c r="C760" s="16" t="str">
        <f>VLOOKUP($A760,'[2]1. COE '!$A$22:$D$812,3,FALSE)</f>
        <v>M2</v>
      </c>
      <c r="D760" s="122">
        <v>33817</v>
      </c>
      <c r="E760" s="134">
        <f>'ACT 1'!E760+'ACT 2'!E760+'ACT 3'!E760+'ACT 4'!E760+'ACT 5'!E760+'ACT 6'!E760+'ACT 9'!E760+'ACT 10'!E760+'ACT 11'!E760+'ACT 12'!E760+Transversal!E760+'ACT 7'!E760+'ACT 8'!E760</f>
        <v>0</v>
      </c>
      <c r="F760" s="24">
        <f t="shared" si="47"/>
        <v>0</v>
      </c>
      <c r="G760" s="142"/>
      <c r="H760" s="136"/>
    </row>
    <row r="761" spans="1:8" x14ac:dyDescent="0.3">
      <c r="A761" s="35" t="s">
        <v>1182</v>
      </c>
      <c r="B761" s="28" t="s">
        <v>1183</v>
      </c>
      <c r="C761" s="29"/>
      <c r="D761" s="129"/>
      <c r="E761" s="30"/>
      <c r="F761" s="31">
        <f>SUM(F762:F763)</f>
        <v>0</v>
      </c>
      <c r="G761" s="142"/>
      <c r="H761" s="136"/>
    </row>
    <row r="762" spans="1:8" x14ac:dyDescent="0.3">
      <c r="A762" s="14" t="s">
        <v>1184</v>
      </c>
      <c r="B762" s="15" t="str">
        <f>VLOOKUP($A762,'[2]1. COE '!$A$22:$D$812,2,FALSE)</f>
        <v xml:space="preserve">Levante en bloque </v>
      </c>
      <c r="C762" s="16" t="str">
        <f>VLOOKUP($A762,'[2]1. COE '!$A$22:$D$812,3,FALSE)</f>
        <v>M2</v>
      </c>
      <c r="D762" s="122">
        <v>179138</v>
      </c>
      <c r="E762" s="134">
        <f>'ACT 1'!E762+'ACT 2'!E762+'ACT 3'!E762+'ACT 4'!E762+'ACT 5'!E762+'ACT 6'!E762+'ACT 9'!E762+'ACT 10'!E762+'ACT 11'!E762+'ACT 12'!E762+Transversal!E762+'ACT 7'!E762+'ACT 8'!E762</f>
        <v>0</v>
      </c>
      <c r="F762" s="24">
        <f t="shared" ref="F762:F763" si="48">+ROUND(D762*E762,0)</f>
        <v>0</v>
      </c>
      <c r="G762" s="142"/>
      <c r="H762" s="136"/>
    </row>
    <row r="763" spans="1:8" x14ac:dyDescent="0.3">
      <c r="A763" s="14" t="s">
        <v>1185</v>
      </c>
      <c r="B763" s="15" t="str">
        <f>VLOOKUP($A763,'[2]1. COE '!$A$22:$D$812,2,FALSE)</f>
        <v>Cerramiento en malla eslabonada</v>
      </c>
      <c r="C763" s="16" t="str">
        <f>VLOOKUP($A763,'[2]1. COE '!$A$22:$D$812,3,FALSE)</f>
        <v>M2</v>
      </c>
      <c r="D763" s="122">
        <v>225923</v>
      </c>
      <c r="E763" s="134">
        <f>'ACT 1'!E763+'ACT 2'!E763+'ACT 3'!E763+'ACT 4'!E763+'ACT 5'!E763+'ACT 6'!E763+'ACT 9'!E763+'ACT 10'!E763+'ACT 11'!E763+'ACT 12'!E763+Transversal!E763+'ACT 7'!E763+'ACT 8'!E763</f>
        <v>0</v>
      </c>
      <c r="F763" s="24">
        <f t="shared" si="48"/>
        <v>0</v>
      </c>
      <c r="G763" s="142"/>
      <c r="H763" s="136"/>
    </row>
    <row r="764" spans="1:8" x14ac:dyDescent="0.3">
      <c r="A764" s="7" t="s">
        <v>53</v>
      </c>
      <c r="B764" s="8" t="s">
        <v>54</v>
      </c>
      <c r="C764" s="9"/>
      <c r="D764" s="128"/>
      <c r="E764" s="9"/>
      <c r="F764" s="10">
        <f>+F765+F774</f>
        <v>0</v>
      </c>
      <c r="G764" s="142"/>
      <c r="H764" s="136"/>
    </row>
    <row r="765" spans="1:8" x14ac:dyDescent="0.3">
      <c r="A765" s="28" t="s">
        <v>1186</v>
      </c>
      <c r="B765" s="28" t="s">
        <v>1187</v>
      </c>
      <c r="C765" s="29"/>
      <c r="D765" s="129"/>
      <c r="E765" s="30"/>
      <c r="F765" s="42">
        <f>SUM(F766:F773)</f>
        <v>0</v>
      </c>
      <c r="G765" s="142"/>
      <c r="H765" s="136"/>
    </row>
    <row r="766" spans="1:8" x14ac:dyDescent="0.3">
      <c r="A766" s="14" t="s">
        <v>1188</v>
      </c>
      <c r="B766" s="15" t="str">
        <f>VLOOKUP($A766,'[2]1. COE '!$A$22:$D$812,2,FALSE)</f>
        <v>Limpieza Grado SSPC-SP1 - Limpieza con solventes</v>
      </c>
      <c r="C766" s="16" t="str">
        <f>VLOOKUP($A766,'[2]1. COE '!$A$22:$D$812,3,FALSE)</f>
        <v>M2</v>
      </c>
      <c r="D766" s="122">
        <v>28395</v>
      </c>
      <c r="E766" s="133">
        <f>'ACT 1'!E766+'ACT 2'!E766+'ACT 3'!E766+'ACT 4'!E766+'ACT 5'!E766+'ACT 6'!E766+'ACT 9'!E766+'ACT 10'!E766+'ACT 11'!E766+'ACT 12'!E766+Transversal!E766+'ACT 7'!E766+'ACT 8'!E766</f>
        <v>0</v>
      </c>
      <c r="F766" s="23">
        <f t="shared" ref="F766:F773" si="49">+ROUND(D766*E766,0)</f>
        <v>0</v>
      </c>
      <c r="G766" s="142"/>
      <c r="H766" s="136"/>
    </row>
    <row r="767" spans="1:8" x14ac:dyDescent="0.3">
      <c r="A767" s="14" t="s">
        <v>1189</v>
      </c>
      <c r="B767" s="15" t="str">
        <f>VLOOKUP($A767,'[2]1. COE '!$A$22:$D$812,2,FALSE)</f>
        <v xml:space="preserve">Limpieza Grado SSPC-SP2 - con herramienta Manual </v>
      </c>
      <c r="C767" s="16" t="str">
        <f>VLOOKUP($A767,'[2]1. COE '!$A$22:$D$812,3,FALSE)</f>
        <v>M2</v>
      </c>
      <c r="D767" s="122">
        <v>41323</v>
      </c>
      <c r="E767" s="134">
        <f>'ACT 1'!E767+'ACT 2'!E767+'ACT 3'!E767+'ACT 4'!E767+'ACT 5'!E767+'ACT 6'!E767+'ACT 9'!E767+'ACT 10'!E767+'ACT 11'!E767+'ACT 12'!E767+Transversal!E767+'ACT 7'!E767+'ACT 8'!E767</f>
        <v>0</v>
      </c>
      <c r="F767" s="24">
        <f t="shared" si="49"/>
        <v>0</v>
      </c>
      <c r="G767" s="142"/>
      <c r="H767" s="136"/>
    </row>
    <row r="768" spans="1:8" x14ac:dyDescent="0.3">
      <c r="A768" s="14" t="s">
        <v>1190</v>
      </c>
      <c r="B768" s="15" t="str">
        <f>VLOOKUP($A768,'[2]1. COE '!$A$22:$D$812,2,FALSE)</f>
        <v xml:space="preserve">Limpieza Grado SSPC-SP3 - Limpieza manual motriz </v>
      </c>
      <c r="C768" s="16" t="str">
        <f>VLOOKUP($A768,'[2]1. COE '!$A$22:$D$812,3,FALSE)</f>
        <v>M2</v>
      </c>
      <c r="D768" s="122">
        <v>55172</v>
      </c>
      <c r="E768" s="134">
        <f>'ACT 1'!E768+'ACT 2'!E768+'ACT 3'!E768+'ACT 4'!E768+'ACT 5'!E768+'ACT 6'!E768+'ACT 9'!E768+'ACT 10'!E768+'ACT 11'!E768+'ACT 12'!E768+Transversal!E768+'ACT 7'!E768+'ACT 8'!E768</f>
        <v>0</v>
      </c>
      <c r="F768" s="24">
        <f t="shared" si="49"/>
        <v>0</v>
      </c>
      <c r="G768" s="142"/>
      <c r="H768" s="136"/>
    </row>
    <row r="769" spans="1:8" x14ac:dyDescent="0.3">
      <c r="A769" s="14" t="s">
        <v>1191</v>
      </c>
      <c r="B769" s="15" t="str">
        <f>VLOOKUP($A769,'[2]1. COE '!$A$22:$D$812,2,FALSE)</f>
        <v xml:space="preserve">Limpieza Grado SSPC-SP5 - Abrasivo a Metal Blanco </v>
      </c>
      <c r="C769" s="16" t="str">
        <f>VLOOKUP($A769,'[2]1. COE '!$A$22:$D$812,3,FALSE)</f>
        <v>M2</v>
      </c>
      <c r="D769" s="122">
        <v>81568</v>
      </c>
      <c r="E769" s="134">
        <f>'ACT 1'!E769+'ACT 2'!E769+'ACT 3'!E769+'ACT 4'!E769+'ACT 5'!E769+'ACT 6'!E769+'ACT 9'!E769+'ACT 10'!E769+'ACT 11'!E769+'ACT 12'!E769+Transversal!E769+'ACT 7'!E769+'ACT 8'!E769</f>
        <v>0</v>
      </c>
      <c r="F769" s="24">
        <f t="shared" si="49"/>
        <v>0</v>
      </c>
      <c r="G769" s="142"/>
      <c r="H769" s="136"/>
    </row>
    <row r="770" spans="1:8" x14ac:dyDescent="0.3">
      <c r="A770" s="14" t="s">
        <v>1192</v>
      </c>
      <c r="B770" s="15" t="str">
        <f>VLOOKUP($A770,'[2]1. COE '!$A$22:$D$812,2,FALSE)</f>
        <v xml:space="preserve">Limpieza Grado SSPC-SP6 - Abrasivo Comercial </v>
      </c>
      <c r="C770" s="16" t="str">
        <f>VLOOKUP($A770,'[2]1. COE '!$A$22:$D$812,3,FALSE)</f>
        <v>M2</v>
      </c>
      <c r="D770" s="122">
        <v>72051</v>
      </c>
      <c r="E770" s="134">
        <f>'ACT 1'!E770+'ACT 2'!E770+'ACT 3'!E770+'ACT 4'!E770+'ACT 5'!E770+'ACT 6'!E770+'ACT 9'!E770+'ACT 10'!E770+'ACT 11'!E770+'ACT 12'!E770+Transversal!E770+'ACT 7'!E770+'ACT 8'!E770</f>
        <v>0</v>
      </c>
      <c r="F770" s="24">
        <f t="shared" si="49"/>
        <v>0</v>
      </c>
      <c r="G770" s="142"/>
      <c r="H770" s="136"/>
    </row>
    <row r="771" spans="1:8" x14ac:dyDescent="0.3">
      <c r="A771" s="14" t="s">
        <v>1193</v>
      </c>
      <c r="B771" s="15" t="str">
        <f>VLOOKUP($A771,'[2]1. COE '!$A$22:$D$812,2,FALSE)</f>
        <v xml:space="preserve">Limpieza Grado SSPC-SP7 - Abrasivo brush off o rápido </v>
      </c>
      <c r="C771" s="16" t="str">
        <f>VLOOKUP($A771,'[2]1. COE '!$A$22:$D$812,3,FALSE)</f>
        <v>M2</v>
      </c>
      <c r="D771" s="122">
        <v>55205</v>
      </c>
      <c r="E771" s="134">
        <f>'ACT 1'!E771+'ACT 2'!E771+'ACT 3'!E771+'ACT 4'!E771+'ACT 5'!E771+'ACT 6'!E771+'ACT 9'!E771+'ACT 10'!E771+'ACT 11'!E771+'ACT 12'!E771+Transversal!E771+'ACT 7'!E771+'ACT 8'!E771</f>
        <v>0</v>
      </c>
      <c r="F771" s="24">
        <f t="shared" si="49"/>
        <v>0</v>
      </c>
      <c r="G771" s="142"/>
      <c r="H771" s="136"/>
    </row>
    <row r="772" spans="1:8" x14ac:dyDescent="0.3">
      <c r="A772" s="14" t="s">
        <v>1194</v>
      </c>
      <c r="B772" s="15" t="str">
        <f>VLOOKUP($A772,'[2]1. COE '!$A$22:$D$812,2,FALSE)</f>
        <v xml:space="preserve">Limpieza Grado SSPC-SP10 - Abrasivo cercano a metal blanco </v>
      </c>
      <c r="C772" s="16" t="str">
        <f>VLOOKUP($A772,'[2]1. COE '!$A$22:$D$812,3,FALSE)</f>
        <v>M2</v>
      </c>
      <c r="D772" s="122">
        <v>100503</v>
      </c>
      <c r="E772" s="134">
        <f>'ACT 1'!E772+'ACT 2'!E772+'ACT 3'!E772+'ACT 4'!E772+'ACT 5'!E772+'ACT 6'!E772+'ACT 9'!E772+'ACT 10'!E772+'ACT 11'!E772+'ACT 12'!E772+Transversal!E772+'ACT 7'!E772+'ACT 8'!E772</f>
        <v>0</v>
      </c>
      <c r="F772" s="24">
        <f t="shared" si="49"/>
        <v>0</v>
      </c>
      <c r="G772" s="142"/>
      <c r="H772" s="136"/>
    </row>
    <row r="773" spans="1:8" x14ac:dyDescent="0.3">
      <c r="A773" s="14" t="s">
        <v>1195</v>
      </c>
      <c r="B773" s="15" t="str">
        <f>VLOOKUP($A773,'[2]1. COE '!$A$22:$D$812,2,FALSE)</f>
        <v xml:space="preserve">Limpieza Grado SSPC-SP11 -Limpieza mecánica a metal desnudo </v>
      </c>
      <c r="C773" s="16" t="str">
        <f>VLOOKUP($A773,'[2]1. COE '!$A$22:$D$812,3,FALSE)</f>
        <v>M2</v>
      </c>
      <c r="D773" s="122">
        <v>99809</v>
      </c>
      <c r="E773" s="134">
        <f>'ACT 1'!E773+'ACT 2'!E773+'ACT 3'!E773+'ACT 4'!E773+'ACT 5'!E773+'ACT 6'!E773+'ACT 9'!E773+'ACT 10'!E773+'ACT 11'!E773+'ACT 12'!E773+Transversal!E773+'ACT 7'!E773+'ACT 8'!E773</f>
        <v>0</v>
      </c>
      <c r="F773" s="24">
        <f t="shared" si="49"/>
        <v>0</v>
      </c>
      <c r="G773" s="142"/>
      <c r="H773" s="136"/>
    </row>
    <row r="774" spans="1:8" x14ac:dyDescent="0.3">
      <c r="A774" s="35" t="s">
        <v>1196</v>
      </c>
      <c r="B774" s="28" t="s">
        <v>1197</v>
      </c>
      <c r="C774" s="29"/>
      <c r="D774" s="129"/>
      <c r="E774" s="30"/>
      <c r="F774" s="42">
        <f>SUM(F775:F792)</f>
        <v>0</v>
      </c>
      <c r="G774" s="142"/>
      <c r="H774" s="136"/>
    </row>
    <row r="775" spans="1:8" x14ac:dyDescent="0.3">
      <c r="A775" s="14" t="s">
        <v>1198</v>
      </c>
      <c r="B775" s="15" t="str">
        <f>VLOOKUP($A775,'[2]1. COE '!$A$22:$D$812,2,FALSE)</f>
        <v>Aplicación de pintura epóxica Primer 3 mils</v>
      </c>
      <c r="C775" s="16" t="str">
        <f>VLOOKUP($A775,'[2]1. COE '!$A$22:$D$812,3,FALSE)</f>
        <v>M2</v>
      </c>
      <c r="D775" s="122">
        <v>38916</v>
      </c>
      <c r="E775" s="134">
        <f>'ACT 1'!E775+'ACT 2'!E775+'ACT 3'!E775+'ACT 4'!E775+'ACT 5'!E775+'ACT 6'!E775+'ACT 9'!E775+'ACT 10'!E775+'ACT 11'!E775+'ACT 12'!E775+Transversal!E775+'ACT 7'!E775+'ACT 8'!E775</f>
        <v>0</v>
      </c>
      <c r="F775" s="24">
        <f t="shared" ref="F775:F792" si="50">+ROUND(D775*E775,0)</f>
        <v>0</v>
      </c>
      <c r="G775" s="142"/>
      <c r="H775" s="136"/>
    </row>
    <row r="776" spans="1:8" x14ac:dyDescent="0.3">
      <c r="A776" s="14" t="s">
        <v>1199</v>
      </c>
      <c r="B776" s="15" t="str">
        <f>VLOOKUP($A776,'[2]1. COE '!$A$22:$D$812,2,FALSE)</f>
        <v xml:space="preserve">Aplicación de pintura epóxica Primer 6 mils </v>
      </c>
      <c r="C776" s="16" t="str">
        <f>VLOOKUP($A776,'[2]1. COE '!$A$22:$D$812,3,FALSE)</f>
        <v>M2</v>
      </c>
      <c r="D776" s="122">
        <v>46076</v>
      </c>
      <c r="E776" s="134">
        <f>'ACT 1'!E776+'ACT 2'!E776+'ACT 3'!E776+'ACT 4'!E776+'ACT 5'!E776+'ACT 6'!E776+'ACT 9'!E776+'ACT 10'!E776+'ACT 11'!E776+'ACT 12'!E776+Transversal!E776+'ACT 7'!E776+'ACT 8'!E776</f>
        <v>0</v>
      </c>
      <c r="F776" s="24">
        <f t="shared" si="50"/>
        <v>0</v>
      </c>
      <c r="G776" s="142"/>
      <c r="H776" s="136"/>
    </row>
    <row r="777" spans="1:8" x14ac:dyDescent="0.3">
      <c r="A777" s="14" t="s">
        <v>1200</v>
      </c>
      <c r="B777" s="15" t="str">
        <f>VLOOKUP($A777,'[2]1. COE '!$A$22:$D$812,2,FALSE)</f>
        <v xml:space="preserve">Aplicación de pintura epóxica Primer 9 mils </v>
      </c>
      <c r="C777" s="16" t="str">
        <f>VLOOKUP($A777,'[2]1. COE '!$A$22:$D$812,3,FALSE)</f>
        <v>M2</v>
      </c>
      <c r="D777" s="122">
        <v>52277</v>
      </c>
      <c r="E777" s="134">
        <f>'ACT 1'!E777+'ACT 2'!E777+'ACT 3'!E777+'ACT 4'!E777+'ACT 5'!E777+'ACT 6'!E777+'ACT 9'!E777+'ACT 10'!E777+'ACT 11'!E777+'ACT 12'!E777+Transversal!E777+'ACT 7'!E777+'ACT 8'!E777</f>
        <v>0</v>
      </c>
      <c r="F777" s="24">
        <f t="shared" si="50"/>
        <v>0</v>
      </c>
      <c r="G777" s="142"/>
      <c r="H777" s="136"/>
    </row>
    <row r="778" spans="1:8" x14ac:dyDescent="0.3">
      <c r="A778" s="14" t="s">
        <v>1201</v>
      </c>
      <c r="B778" s="15" t="str">
        <f>VLOOKUP($A778,'[2]1. COE '!$A$22:$D$812,2,FALSE)</f>
        <v>Aplicación de pintura epoxizinc 3 mils</v>
      </c>
      <c r="C778" s="16" t="str">
        <f>VLOOKUP($A778,'[2]1. COE '!$A$22:$D$812,3,FALSE)</f>
        <v>M2</v>
      </c>
      <c r="D778" s="122">
        <v>51747</v>
      </c>
      <c r="E778" s="134">
        <f>'ACT 1'!E778+'ACT 2'!E778+'ACT 3'!E778+'ACT 4'!E778+'ACT 5'!E778+'ACT 6'!E778+'ACT 9'!E778+'ACT 10'!E778+'ACT 11'!E778+'ACT 12'!E778+Transversal!E778+'ACT 7'!E778+'ACT 8'!E778</f>
        <v>0</v>
      </c>
      <c r="F778" s="24">
        <f t="shared" si="50"/>
        <v>0</v>
      </c>
      <c r="G778" s="142"/>
      <c r="H778" s="136"/>
    </row>
    <row r="779" spans="1:8" x14ac:dyDescent="0.3">
      <c r="A779" s="14" t="s">
        <v>1202</v>
      </c>
      <c r="B779" s="15" t="str">
        <f>VLOOKUP($A779,'[2]1. COE '!$A$22:$D$812,2,FALSE)</f>
        <v>Aplicación de pintura epoxizinc 6 mils</v>
      </c>
      <c r="C779" s="16" t="str">
        <f>VLOOKUP($A779,'[2]1. COE '!$A$22:$D$812,3,FALSE)</f>
        <v>M2</v>
      </c>
      <c r="D779" s="122">
        <v>62749</v>
      </c>
      <c r="E779" s="134">
        <f>'ACT 1'!E779+'ACT 2'!E779+'ACT 3'!E779+'ACT 4'!E779+'ACT 5'!E779+'ACT 6'!E779+'ACT 9'!E779+'ACT 10'!E779+'ACT 11'!E779+'ACT 12'!E779+Transversal!E779+'ACT 7'!E779+'ACT 8'!E779</f>
        <v>0</v>
      </c>
      <c r="F779" s="24">
        <f t="shared" si="50"/>
        <v>0</v>
      </c>
      <c r="G779" s="142"/>
      <c r="H779" s="136"/>
    </row>
    <row r="780" spans="1:8" x14ac:dyDescent="0.3">
      <c r="A780" s="14" t="s">
        <v>1203</v>
      </c>
      <c r="B780" s="15" t="str">
        <f>VLOOKUP($A780,'[2]1. COE '!$A$22:$D$812,2,FALSE)</f>
        <v xml:space="preserve">Aplicación de pintura inorgánica de zinc 3 mils </v>
      </c>
      <c r="C780" s="16" t="str">
        <f>VLOOKUP($A780,'[2]1. COE '!$A$22:$D$812,3,FALSE)</f>
        <v>M2</v>
      </c>
      <c r="D780" s="122">
        <v>51361</v>
      </c>
      <c r="E780" s="134">
        <f>'ACT 1'!E780+'ACT 2'!E780+'ACT 3'!E780+'ACT 4'!E780+'ACT 5'!E780+'ACT 6'!E780+'ACT 9'!E780+'ACT 10'!E780+'ACT 11'!E780+'ACT 12'!E780+Transversal!E780+'ACT 7'!E780+'ACT 8'!E780</f>
        <v>0</v>
      </c>
      <c r="F780" s="24">
        <f t="shared" si="50"/>
        <v>0</v>
      </c>
      <c r="G780" s="142"/>
      <c r="H780" s="136"/>
    </row>
    <row r="781" spans="1:8" x14ac:dyDescent="0.3">
      <c r="A781" s="14" t="s">
        <v>1204</v>
      </c>
      <c r="B781" s="15" t="str">
        <f>VLOOKUP($A781,'[2]1. COE '!$A$22:$D$812,2,FALSE)</f>
        <v xml:space="preserve">Aplicación de pintura orgánica de zinc 3 mils </v>
      </c>
      <c r="C781" s="16" t="str">
        <f>VLOOKUP($A781,'[2]1. COE '!$A$22:$D$812,3,FALSE)</f>
        <v>M2</v>
      </c>
      <c r="D781" s="122">
        <v>51078</v>
      </c>
      <c r="E781" s="134">
        <f>'ACT 1'!E781+'ACT 2'!E781+'ACT 3'!E781+'ACT 4'!E781+'ACT 5'!E781+'ACT 6'!E781+'ACT 9'!E781+'ACT 10'!E781+'ACT 11'!E781+'ACT 12'!E781+Transversal!E781+'ACT 7'!E781+'ACT 8'!E781</f>
        <v>0</v>
      </c>
      <c r="F781" s="24">
        <f t="shared" si="50"/>
        <v>0</v>
      </c>
      <c r="G781" s="142"/>
      <c r="H781" s="136"/>
    </row>
    <row r="782" spans="1:8" x14ac:dyDescent="0.3">
      <c r="A782" s="14" t="s">
        <v>1205</v>
      </c>
      <c r="B782" s="15" t="str">
        <f>VLOOKUP($A782,'[2]1. COE '!$A$22:$D$812,2,FALSE)</f>
        <v>Aplicación de pintura poliuretano 3 mils</v>
      </c>
      <c r="C782" s="16" t="str">
        <f>VLOOKUP($A782,'[2]1. COE '!$A$22:$D$812,3,FALSE)</f>
        <v>M2</v>
      </c>
      <c r="D782" s="122">
        <v>45463</v>
      </c>
      <c r="E782" s="134">
        <f>'ACT 1'!E782+'ACT 2'!E782+'ACT 3'!E782+'ACT 4'!E782+'ACT 5'!E782+'ACT 6'!E782+'ACT 9'!E782+'ACT 10'!E782+'ACT 11'!E782+'ACT 12'!E782+Transversal!E782+'ACT 7'!E782+'ACT 8'!E782</f>
        <v>0</v>
      </c>
      <c r="F782" s="24">
        <f t="shared" si="50"/>
        <v>0</v>
      </c>
      <c r="G782" s="142"/>
      <c r="H782" s="136"/>
    </row>
    <row r="783" spans="1:8" x14ac:dyDescent="0.3">
      <c r="A783" s="14" t="s">
        <v>1206</v>
      </c>
      <c r="B783" s="15" t="str">
        <f>VLOOKUP($A783,'[2]1. COE '!$A$22:$D$812,2,FALSE)</f>
        <v xml:space="preserve">Aplicación de pintura silicona alta temperatura 3 mils  </v>
      </c>
      <c r="C783" s="16" t="str">
        <f>VLOOKUP($A783,'[2]1. COE '!$A$22:$D$812,3,FALSE)</f>
        <v>M2</v>
      </c>
      <c r="D783" s="122">
        <v>53551</v>
      </c>
      <c r="E783" s="134">
        <f>'ACT 1'!E783+'ACT 2'!E783+'ACT 3'!E783+'ACT 4'!E783+'ACT 5'!E783+'ACT 6'!E783+'ACT 9'!E783+'ACT 10'!E783+'ACT 11'!E783+'ACT 12'!E783+Transversal!E783+'ACT 7'!E783+'ACT 8'!E783</f>
        <v>0</v>
      </c>
      <c r="F783" s="24">
        <f t="shared" si="50"/>
        <v>0</v>
      </c>
      <c r="G783" s="142"/>
      <c r="H783" s="136"/>
    </row>
    <row r="784" spans="1:8" x14ac:dyDescent="0.3">
      <c r="A784" s="14" t="s">
        <v>1207</v>
      </c>
      <c r="B784" s="15" t="str">
        <f>VLOOKUP($A784,'[2]1. COE '!$A$22:$D$812,2,FALSE)</f>
        <v xml:space="preserve">Aplicación de pintura indicadora de temperatura 3 mils </v>
      </c>
      <c r="C784" s="16" t="str">
        <f>VLOOKUP($A784,'[2]1. COE '!$A$22:$D$812,3,FALSE)</f>
        <v>M2</v>
      </c>
      <c r="D784" s="122">
        <v>58326</v>
      </c>
      <c r="E784" s="134">
        <f>'ACT 1'!E784+'ACT 2'!E784+'ACT 3'!E784+'ACT 4'!E784+'ACT 5'!E784+'ACT 6'!E784+'ACT 9'!E784+'ACT 10'!E784+'ACT 11'!E784+'ACT 12'!E784+Transversal!E784+'ACT 7'!E784+'ACT 8'!E784</f>
        <v>0</v>
      </c>
      <c r="F784" s="24">
        <f t="shared" si="50"/>
        <v>0</v>
      </c>
      <c r="G784" s="142"/>
      <c r="H784" s="136"/>
    </row>
    <row r="785" spans="1:8" x14ac:dyDescent="0.3">
      <c r="A785" s="14" t="s">
        <v>1208</v>
      </c>
      <c r="B785" s="15" t="s">
        <v>1209</v>
      </c>
      <c r="C785" s="16" t="s">
        <v>1073</v>
      </c>
      <c r="D785" s="122">
        <v>124541</v>
      </c>
      <c r="E785" s="134">
        <f>'ACT 1'!E785+'ACT 2'!E785+'ACT 3'!E785+'ACT 4'!E785+'ACT 5'!E785+'ACT 6'!E785+'ACT 9'!E785+'ACT 10'!E785+'ACT 11'!E785+'ACT 12'!E785+Transversal!E785+'ACT 7'!E785+'ACT 8'!E785</f>
        <v>0</v>
      </c>
      <c r="F785" s="24">
        <f t="shared" si="50"/>
        <v>0</v>
      </c>
      <c r="G785" s="142"/>
      <c r="H785" s="136"/>
    </row>
    <row r="786" spans="1:8" x14ac:dyDescent="0.3">
      <c r="A786" s="14" t="s">
        <v>1210</v>
      </c>
      <c r="B786" s="15" t="str">
        <f>VLOOKUP($A786,'[2]1. COE '!$A$22:$D$812,2,FALSE)</f>
        <v xml:space="preserve">Aplicación de pintura altos sólidos 4 mils </v>
      </c>
      <c r="C786" s="16" t="str">
        <f>VLOOKUP($A786,'[2]1. COE '!$A$22:$D$812,3,FALSE)</f>
        <v>M2</v>
      </c>
      <c r="D786" s="122">
        <v>50228</v>
      </c>
      <c r="E786" s="134">
        <f>'ACT 1'!E786+'ACT 2'!E786+'ACT 3'!E786+'ACT 4'!E786+'ACT 5'!E786+'ACT 6'!E786+'ACT 9'!E786+'ACT 10'!E786+'ACT 11'!E786+'ACT 12'!E786+Transversal!E786+'ACT 7'!E786+'ACT 8'!E786</f>
        <v>0</v>
      </c>
      <c r="F786" s="24">
        <f t="shared" si="50"/>
        <v>0</v>
      </c>
      <c r="G786" s="142"/>
      <c r="H786" s="136"/>
    </row>
    <row r="787" spans="1:8" x14ac:dyDescent="0.3">
      <c r="A787" s="14" t="s">
        <v>1211</v>
      </c>
      <c r="B787" s="15" t="str">
        <f>VLOOKUP($A787,'[2]1. COE '!$A$22:$D$812,2,FALSE)</f>
        <v>Aplicación de pintura altos solidos 3 mils</v>
      </c>
      <c r="C787" s="16" t="str">
        <f>VLOOKUP($A787,'[2]1. COE '!$A$22:$D$812,3,FALSE)</f>
        <v>M2</v>
      </c>
      <c r="D787" s="122">
        <v>47646</v>
      </c>
      <c r="E787" s="134">
        <f>'ACT 1'!E787+'ACT 2'!E787+'ACT 3'!E787+'ACT 4'!E787+'ACT 5'!E787+'ACT 6'!E787+'ACT 9'!E787+'ACT 10'!E787+'ACT 11'!E787+'ACT 12'!E787+Transversal!E787+'ACT 7'!E787+'ACT 8'!E787</f>
        <v>0</v>
      </c>
      <c r="F787" s="24">
        <f t="shared" si="50"/>
        <v>0</v>
      </c>
      <c r="G787" s="142"/>
      <c r="H787" s="136"/>
    </row>
    <row r="788" spans="1:8" x14ac:dyDescent="0.3">
      <c r="A788" s="14" t="s">
        <v>1212</v>
      </c>
      <c r="B788" s="15" t="str">
        <f>VLOOKUP($A788,'[2]1. COE '!$A$22:$D$812,2,FALSE)</f>
        <v>Aplicación de pintura silicato de zinc 3 mils</v>
      </c>
      <c r="C788" s="16" t="str">
        <f>VLOOKUP($A788,'[2]1. COE '!$A$22:$D$812,3,FALSE)</f>
        <v>M2</v>
      </c>
      <c r="D788" s="122">
        <v>52922</v>
      </c>
      <c r="E788" s="134">
        <f>'ACT 1'!E788+'ACT 2'!E788+'ACT 3'!E788+'ACT 4'!E788+'ACT 5'!E788+'ACT 6'!E788+'ACT 9'!E788+'ACT 10'!E788+'ACT 11'!E788+'ACT 12'!E788+Transversal!E788+'ACT 7'!E788+'ACT 8'!E788</f>
        <v>0</v>
      </c>
      <c r="F788" s="24">
        <f t="shared" si="50"/>
        <v>0</v>
      </c>
      <c r="G788" s="142"/>
      <c r="H788" s="136"/>
    </row>
    <row r="789" spans="1:8" x14ac:dyDescent="0.3">
      <c r="A789" s="14" t="s">
        <v>1213</v>
      </c>
      <c r="B789" s="15" t="str">
        <f>VLOOKUP($A789,'[2]1. COE '!$A$22:$D$812,2,FALSE)</f>
        <v xml:space="preserve">Aplicación de pintura polisiloxano 3 mils </v>
      </c>
      <c r="C789" s="16" t="str">
        <f>VLOOKUP($A789,'[2]1. COE '!$A$22:$D$812,3,FALSE)</f>
        <v>M2</v>
      </c>
      <c r="D789" s="122">
        <v>57626</v>
      </c>
      <c r="E789" s="134">
        <f>'ACT 1'!E789+'ACT 2'!E789+'ACT 3'!E789+'ACT 4'!E789+'ACT 5'!E789+'ACT 6'!E789+'ACT 9'!E789+'ACT 10'!E789+'ACT 11'!E789+'ACT 12'!E789+Transversal!E789+'ACT 7'!E789+'ACT 8'!E789</f>
        <v>0</v>
      </c>
      <c r="F789" s="24">
        <f t="shared" si="50"/>
        <v>0</v>
      </c>
      <c r="G789" s="142"/>
      <c r="H789" s="136"/>
    </row>
    <row r="790" spans="1:8" x14ac:dyDescent="0.3">
      <c r="A790" s="14" t="s">
        <v>1214</v>
      </c>
      <c r="B790" s="15" t="str">
        <f>VLOOKUP($A790,'[2]1. COE '!$A$22:$D$812,2,FALSE)</f>
        <v xml:space="preserve">Aplicación de pintura Novolac epoxi o Epoxi Novalac 6 mils </v>
      </c>
      <c r="C790" s="16" t="str">
        <f>VLOOKUP($A790,'[2]1. COE '!$A$22:$D$812,3,FALSE)</f>
        <v>M2</v>
      </c>
      <c r="D790" s="122">
        <v>76515</v>
      </c>
      <c r="E790" s="134">
        <f>'ACT 1'!E790+'ACT 2'!E790+'ACT 3'!E790+'ACT 4'!E790+'ACT 5'!E790+'ACT 6'!E790+'ACT 9'!E790+'ACT 10'!E790+'ACT 11'!E790+'ACT 12'!E790+Transversal!E790+'ACT 7'!E790+'ACT 8'!E790</f>
        <v>0</v>
      </c>
      <c r="F790" s="24">
        <f t="shared" si="50"/>
        <v>0</v>
      </c>
      <c r="G790" s="142"/>
      <c r="H790" s="136"/>
    </row>
    <row r="791" spans="1:8" x14ac:dyDescent="0.3">
      <c r="A791" s="14" t="s">
        <v>1215</v>
      </c>
      <c r="B791" s="15" t="str">
        <f>VLOOKUP($A791,'[2]1. COE '!$A$22:$D$812,2,FALSE)</f>
        <v>Aplicación de pintura Novolac epoxi o Epoxi Novalac 20 mils</v>
      </c>
      <c r="C791" s="16" t="str">
        <f>VLOOKUP($A791,'[2]1. COE '!$A$22:$D$812,3,FALSE)</f>
        <v>M2</v>
      </c>
      <c r="D791" s="122">
        <v>124567</v>
      </c>
      <c r="E791" s="134">
        <f>'ACT 1'!E791+'ACT 2'!E791+'ACT 3'!E791+'ACT 4'!E791+'ACT 5'!E791+'ACT 6'!E791+'ACT 9'!E791+'ACT 10'!E791+'ACT 11'!E791+'ACT 12'!E791+Transversal!E791+'ACT 7'!E791+'ACT 8'!E791</f>
        <v>0</v>
      </c>
      <c r="F791" s="24">
        <f t="shared" si="50"/>
        <v>0</v>
      </c>
      <c r="G791" s="142"/>
      <c r="H791" s="136"/>
    </row>
    <row r="792" spans="1:8" x14ac:dyDescent="0.3">
      <c r="A792" s="14" t="s">
        <v>1216</v>
      </c>
      <c r="B792" s="15" t="str">
        <f>VLOOKUP($A792,'[2]1. COE '!$A$22:$D$812,2,FALSE)</f>
        <v>Pintura identificación de equipos, manholes.</v>
      </c>
      <c r="C792" s="16" t="str">
        <f>VLOOKUP($A792,'[2]1. COE '!$A$22:$D$812,3,FALSE)</f>
        <v>UN</v>
      </c>
      <c r="D792" s="122">
        <v>179946</v>
      </c>
      <c r="E792" s="134">
        <f>'ACT 1'!E792+'ACT 2'!E792+'ACT 3'!E792+'ACT 4'!E792+'ACT 5'!E792+'ACT 6'!E792+'ACT 9'!E792+'ACT 10'!E792+'ACT 11'!E792+'ACT 12'!E792+Transversal!E792+'ACT 7'!E792+'ACT 8'!E792</f>
        <v>0</v>
      </c>
      <c r="F792" s="24">
        <f t="shared" si="50"/>
        <v>0</v>
      </c>
      <c r="G792" s="142"/>
      <c r="H792" s="136"/>
    </row>
    <row r="793" spans="1:8" x14ac:dyDescent="0.3">
      <c r="A793" s="7" t="s">
        <v>55</v>
      </c>
      <c r="B793" s="8" t="s">
        <v>56</v>
      </c>
      <c r="C793" s="9"/>
      <c r="D793" s="128"/>
      <c r="E793" s="9"/>
      <c r="F793" s="10">
        <f>+F794+F801</f>
        <v>0</v>
      </c>
      <c r="G793" s="142"/>
      <c r="H793" s="136"/>
    </row>
    <row r="794" spans="1:8" x14ac:dyDescent="0.3">
      <c r="A794" s="28" t="s">
        <v>1217</v>
      </c>
      <c r="B794" s="28" t="s">
        <v>1218</v>
      </c>
      <c r="C794" s="29"/>
      <c r="D794" s="129"/>
      <c r="E794" s="30"/>
      <c r="F794" s="31">
        <f>SUM(F795:F800)</f>
        <v>0</v>
      </c>
      <c r="G794" s="142"/>
      <c r="H794" s="136"/>
    </row>
    <row r="795" spans="1:8" x14ac:dyDescent="0.3">
      <c r="A795" s="14" t="s">
        <v>1219</v>
      </c>
      <c r="B795" s="15" t="str">
        <f>VLOOKUP($A795,'[2]1. COE '!$A$22:$D$812,2,FALSE)</f>
        <v>Limpieza con hielo seco 0 mm - 2 mm de espesor (10 H)</v>
      </c>
      <c r="C795" s="16" t="str">
        <f>VLOOKUP($A795,'[2]1. COE '!$A$22:$D$812,3,FALSE)</f>
        <v>DÍA</v>
      </c>
      <c r="D795" s="122">
        <v>6160295</v>
      </c>
      <c r="E795" s="133">
        <f>'ACT 1'!E795+'ACT 2'!E795+'ACT 3'!E795+'ACT 4'!E795+'ACT 5'!E795+'ACT 6'!E795+'ACT 9'!E795+'ACT 10'!E795+'ACT 11'!E795+'ACT 12'!E795+Transversal!E795+'ACT 7'!E795+'ACT 8'!E795</f>
        <v>0</v>
      </c>
      <c r="F795" s="23">
        <f t="shared" ref="F795:F800" si="51">+ROUND(D795*E795,0)</f>
        <v>0</v>
      </c>
      <c r="G795" s="142"/>
      <c r="H795" s="136"/>
    </row>
    <row r="796" spans="1:8" x14ac:dyDescent="0.3">
      <c r="A796" s="14" t="s">
        <v>1220</v>
      </c>
      <c r="B796" s="15" t="str">
        <f>VLOOKUP($A796,'[2]1. COE '!$A$22:$D$812,2,FALSE)</f>
        <v>Limpieza con hielo seco mayor o igual a 3 mm de espesor (10 H)</v>
      </c>
      <c r="C796" s="16" t="str">
        <f>VLOOKUP($A796,'[2]1. COE '!$A$22:$D$812,3,FALSE)</f>
        <v>DÍA</v>
      </c>
      <c r="D796" s="122">
        <v>6416975</v>
      </c>
      <c r="E796" s="134">
        <f>'ACT 1'!E796+'ACT 2'!E796+'ACT 3'!E796+'ACT 4'!E796+'ACT 5'!E796+'ACT 6'!E796+'ACT 9'!E796+'ACT 10'!E796+'ACT 11'!E796+'ACT 12'!E796+Transversal!E796+'ACT 7'!E796+'ACT 8'!E796</f>
        <v>0</v>
      </c>
      <c r="F796" s="24">
        <f t="shared" si="51"/>
        <v>0</v>
      </c>
      <c r="G796" s="142"/>
      <c r="H796" s="136"/>
    </row>
    <row r="797" spans="1:8" x14ac:dyDescent="0.3">
      <c r="A797" s="14" t="s">
        <v>1221</v>
      </c>
      <c r="B797" s="15" t="str">
        <f>VLOOKUP($A797,'[2]1. COE '!$A$22:$D$812,2,FALSE)</f>
        <v>Limpieza con hielo seco 0 mm - 2 mm de espesor (M2)</v>
      </c>
      <c r="C797" s="16" t="str">
        <f>VLOOKUP($A797,'[2]1. COE '!$A$22:$D$812,3,FALSE)</f>
        <v>M2</v>
      </c>
      <c r="D797" s="122">
        <v>140009</v>
      </c>
      <c r="E797" s="134">
        <f>'ACT 1'!E797+'ACT 2'!E797+'ACT 3'!E797+'ACT 4'!E797+'ACT 5'!E797+'ACT 6'!E797+'ACT 9'!E797+'ACT 10'!E797+'ACT 11'!E797+'ACT 12'!E797+Transversal!E797+'ACT 7'!E797+'ACT 8'!E797</f>
        <v>0</v>
      </c>
      <c r="F797" s="24">
        <f t="shared" si="51"/>
        <v>0</v>
      </c>
      <c r="G797" s="142"/>
      <c r="H797" s="136"/>
    </row>
    <row r="798" spans="1:8" x14ac:dyDescent="0.3">
      <c r="A798" s="14" t="s">
        <v>1222</v>
      </c>
      <c r="B798" s="15" t="str">
        <f>VLOOKUP($A798,'[2]1. COE '!$A$22:$D$812,2,FALSE)</f>
        <v>Limpieza con hielo seco mayor o igual a 3 mm de espesor (M2)</v>
      </c>
      <c r="C798" s="16" t="str">
        <f>VLOOKUP($A798,'[2]1. COE '!$A$22:$D$812,3,FALSE)</f>
        <v>M2</v>
      </c>
      <c r="D798" s="122">
        <v>171712</v>
      </c>
      <c r="E798" s="134">
        <f>'ACT 1'!E798+'ACT 2'!E798+'ACT 3'!E798+'ACT 4'!E798+'ACT 5'!E798+'ACT 6'!E798+'ACT 9'!E798+'ACT 10'!E798+'ACT 11'!E798+'ACT 12'!E798+Transversal!E798+'ACT 7'!E798+'ACT 8'!E798</f>
        <v>0</v>
      </c>
      <c r="F798" s="24">
        <f t="shared" si="51"/>
        <v>0</v>
      </c>
      <c r="G798" s="142"/>
      <c r="H798" s="136"/>
    </row>
    <row r="799" spans="1:8" x14ac:dyDescent="0.3">
      <c r="A799" s="14" t="s">
        <v>1223</v>
      </c>
      <c r="B799" s="15" t="str">
        <f>VLOOKUP($A799,'[2]1. COE '!$A$22:$D$812,2,FALSE)</f>
        <v>Limpieza de superficies metálicas y de concreto con agua a presión</v>
      </c>
      <c r="C799" s="16" t="str">
        <f>VLOOKUP($A799,'[2]1. COE '!$A$22:$D$812,3,FALSE)</f>
        <v>M2</v>
      </c>
      <c r="D799" s="122">
        <v>99726</v>
      </c>
      <c r="E799" s="134">
        <f>'ACT 1'!E799+'ACT 2'!E799+'ACT 3'!E799+'ACT 4'!E799+'ACT 5'!E799+'ACT 6'!E799+'ACT 9'!E799+'ACT 10'!E799+'ACT 11'!E799+'ACT 12'!E799+Transversal!E799+'ACT 7'!E799+'ACT 8'!E799</f>
        <v>0</v>
      </c>
      <c r="F799" s="24">
        <f t="shared" si="51"/>
        <v>0</v>
      </c>
      <c r="G799" s="142"/>
      <c r="H799" s="136"/>
    </row>
    <row r="800" spans="1:8"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134">
        <f>'ACT 1'!E800+'ACT 2'!E800+'ACT 3'!E800+'ACT 4'!E800+'ACT 5'!E800+'ACT 6'!E800+'ACT 9'!E800+'ACT 10'!E800+'ACT 11'!E800+'ACT 12'!E800+Transversal!E800+'ACT 7'!E800+'ACT 8'!E800</f>
        <v>0</v>
      </c>
      <c r="F800" s="24">
        <f t="shared" si="51"/>
        <v>0</v>
      </c>
      <c r="G800" s="142"/>
      <c r="H800" s="136"/>
    </row>
    <row r="801" spans="1:8" x14ac:dyDescent="0.3">
      <c r="A801" s="35" t="s">
        <v>1225</v>
      </c>
      <c r="B801" s="28" t="s">
        <v>1226</v>
      </c>
      <c r="C801" s="29"/>
      <c r="D801" s="129"/>
      <c r="E801" s="30">
        <f>'ACT 1'!E801+'ACT 2'!E801+'ACT 3'!E801+'ACT 4'!E801+'ACT 5'!E801+'ACT 6'!E801+'ACT 9'!E801+'ACT 10'!E801+'ACT 11'!E801+'ACT 12'!E801+Transversal!E801+'ACT 7'!E801+'ACT 8'!E801</f>
        <v>0</v>
      </c>
      <c r="F801" s="31">
        <f>SUM(F802:F805)</f>
        <v>0</v>
      </c>
      <c r="G801" s="142"/>
      <c r="H801" s="136"/>
    </row>
    <row r="802" spans="1:8" x14ac:dyDescent="0.3">
      <c r="A802" s="14" t="s">
        <v>1227</v>
      </c>
      <c r="B802" s="15" t="str">
        <f>VLOOKUP($A802,'[2]1. COE '!$A$22:$D$812,2,FALSE)</f>
        <v>Remoción y manejo residuos sólidos contaminados</v>
      </c>
      <c r="C802" s="16" t="str">
        <f>VLOOKUP($A802,'[2]1. COE '!$A$22:$D$812,3,FALSE)</f>
        <v>M3</v>
      </c>
      <c r="D802" s="122">
        <v>866837</v>
      </c>
      <c r="E802" s="134">
        <f>'ACT 1'!E802+'ACT 2'!E802+'ACT 3'!E802+'ACT 4'!E802+'ACT 5'!E802+'ACT 6'!E802+'ACT 9'!E802+'ACT 10'!E802+'ACT 11'!E802+'ACT 12'!E802+Transversal!E802+'ACT 7'!E802+'ACT 8'!E802</f>
        <v>0</v>
      </c>
      <c r="F802" s="24">
        <f t="shared" ref="F802:F805" si="52">+ROUND(D802*E802,0)</f>
        <v>0</v>
      </c>
      <c r="G802" s="142"/>
      <c r="H802" s="136"/>
    </row>
    <row r="803" spans="1:8" x14ac:dyDescent="0.3">
      <c r="A803" s="14" t="s">
        <v>1228</v>
      </c>
      <c r="B803" s="15" t="str">
        <f>VLOOKUP($A803,'[2]1. COE '!$A$22:$D$812,2,FALSE)</f>
        <v>Remoción y manejo de lodos (aceitosos)</v>
      </c>
      <c r="C803" s="16" t="str">
        <f>VLOOKUP($A803,'[2]1. COE '!$A$22:$D$812,3,FALSE)</f>
        <v>M3</v>
      </c>
      <c r="D803" s="122">
        <v>1068675</v>
      </c>
      <c r="E803" s="134">
        <f>'ACT 1'!E803+'ACT 2'!E803+'ACT 3'!E803+'ACT 4'!E803+'ACT 5'!E803+'ACT 6'!E803+'ACT 9'!E803+'ACT 10'!E803+'ACT 11'!E803+'ACT 12'!E803+Transversal!E803+'ACT 7'!E803+'ACT 8'!E803</f>
        <v>0</v>
      </c>
      <c r="F803" s="24">
        <f t="shared" si="52"/>
        <v>0</v>
      </c>
      <c r="G803" s="142"/>
      <c r="H803" s="136"/>
    </row>
    <row r="804" spans="1:8" x14ac:dyDescent="0.3">
      <c r="A804" s="14" t="s">
        <v>1229</v>
      </c>
      <c r="B804" s="15" t="str">
        <f>VLOOKUP($A804,'[2]1. COE '!$A$22:$D$812,2,FALSE)</f>
        <v>Remoción y manejo de azufre</v>
      </c>
      <c r="C804" s="16" t="str">
        <f>VLOOKUP($A804,'[2]1. COE '!$A$22:$D$812,3,FALSE)</f>
        <v>M3</v>
      </c>
      <c r="D804" s="122">
        <v>1123639</v>
      </c>
      <c r="E804" s="134">
        <f>'ACT 1'!E804+'ACT 2'!E804+'ACT 3'!E804+'ACT 4'!E804+'ACT 5'!E804+'ACT 6'!E804+'ACT 9'!E804+'ACT 10'!E804+'ACT 11'!E804+'ACT 12'!E804+Transversal!E804+'ACT 7'!E804+'ACT 8'!E804</f>
        <v>0</v>
      </c>
      <c r="F804" s="24">
        <f t="shared" si="52"/>
        <v>0</v>
      </c>
      <c r="G804" s="142"/>
      <c r="H804" s="136"/>
    </row>
    <row r="805" spans="1:8" x14ac:dyDescent="0.3">
      <c r="A805" s="14" t="s">
        <v>1230</v>
      </c>
      <c r="B805" s="15" t="str">
        <f>VLOOKUP($A805,'[2]1. COE '!$A$22:$D$812,2,FALSE)</f>
        <v xml:space="preserve">Retiro de lodos no aceitosos </v>
      </c>
      <c r="C805" s="16" t="str">
        <f>VLOOKUP($A805,'[2]1. COE '!$A$22:$D$812,3,FALSE)</f>
        <v>M3</v>
      </c>
      <c r="D805" s="122">
        <v>696089</v>
      </c>
      <c r="E805" s="134">
        <f>'ACT 1'!E805+'ACT 2'!E805+'ACT 3'!E805+'ACT 4'!E805+'ACT 5'!E805+'ACT 6'!E805+'ACT 9'!E805+'ACT 10'!E805+'ACT 11'!E805+'ACT 12'!E805+Transversal!E805+'ACT 7'!E805+'ACT 8'!E805</f>
        <v>0</v>
      </c>
      <c r="F805" s="24">
        <f t="shared" si="52"/>
        <v>0</v>
      </c>
      <c r="G805" s="142"/>
      <c r="H805" s="136"/>
    </row>
    <row r="806" spans="1:8" x14ac:dyDescent="0.3">
      <c r="A806" s="7" t="s">
        <v>57</v>
      </c>
      <c r="B806" s="7" t="s">
        <v>58</v>
      </c>
      <c r="C806" s="19"/>
      <c r="D806" s="124"/>
      <c r="E806" s="19"/>
      <c r="F806" s="20">
        <f>SUM(F807:F814)</f>
        <v>0</v>
      </c>
      <c r="G806" s="142"/>
      <c r="H806" s="136"/>
    </row>
    <row r="807" spans="1:8" x14ac:dyDescent="0.3">
      <c r="A807" s="14" t="s">
        <v>1231</v>
      </c>
      <c r="B807" s="15" t="str">
        <f>VLOOKUP($A807,'[2]1. COE '!$A$22:$D$812,2,FALSE)</f>
        <v>Análisis de aceite aislante</v>
      </c>
      <c r="C807" s="16" t="str">
        <f>VLOOKUP($A807,'[2]1. COE '!$A$22:$D$812,3,FALSE)</f>
        <v>UN</v>
      </c>
      <c r="D807" s="122">
        <v>525578</v>
      </c>
      <c r="E807" s="133">
        <f>'ACT 1'!E807+'ACT 2'!E807+'ACT 3'!E807+'ACT 4'!E807+'ACT 5'!E807+'ACT 6'!E807+'ACT 9'!E807+'ACT 10'!E807+'ACT 11'!E807+'ACT 12'!E807+Transversal!E807+'ACT 7'!E807+'ACT 8'!E807</f>
        <v>0</v>
      </c>
      <c r="F807" s="23">
        <f t="shared" ref="F807:F814" si="53">+ROUND(D807*E807,0)</f>
        <v>0</v>
      </c>
      <c r="G807" s="142"/>
      <c r="H807" s="136"/>
    </row>
    <row r="808" spans="1:8" x14ac:dyDescent="0.3">
      <c r="A808" s="14" t="s">
        <v>1232</v>
      </c>
      <c r="B808" s="15" t="str">
        <f>VLOOKUP($A808,'[2]1. COE '!$A$22:$D$812,2,FALSE)</f>
        <v>Análisis de cromatografía de gases disueltos  (DGA)</v>
      </c>
      <c r="C808" s="16" t="str">
        <f>VLOOKUP($A808,'[2]1. COE '!$A$22:$D$812,3,FALSE)</f>
        <v>UN</v>
      </c>
      <c r="D808" s="122">
        <v>699997</v>
      </c>
      <c r="E808" s="134">
        <f>'ACT 1'!E808+'ACT 2'!E808+'ACT 3'!E808+'ACT 4'!E808+'ACT 5'!E808+'ACT 6'!E808+'ACT 9'!E808+'ACT 10'!E808+'ACT 11'!E808+'ACT 12'!E808+Transversal!E808+'ACT 7'!E808+'ACT 8'!E808</f>
        <v>0</v>
      </c>
      <c r="F808" s="24">
        <f t="shared" si="53"/>
        <v>0</v>
      </c>
      <c r="G808" s="142"/>
      <c r="H808" s="136"/>
    </row>
    <row r="809" spans="1:8" x14ac:dyDescent="0.3">
      <c r="A809" s="14" t="s">
        <v>1233</v>
      </c>
      <c r="B809" s="15" t="str">
        <f>VLOOKUP($A809,'[2]1. COE '!$A$22:$D$812,2,FALSE)</f>
        <v>Análisis de furanos</v>
      </c>
      <c r="C809" s="16" t="str">
        <f>VLOOKUP($A809,'[2]1. COE '!$A$22:$D$812,3,FALSE)</f>
        <v>UN</v>
      </c>
      <c r="D809" s="122">
        <v>598933</v>
      </c>
      <c r="E809" s="134">
        <f>'ACT 1'!E809+'ACT 2'!E809+'ACT 3'!E809+'ACT 4'!E809+'ACT 5'!E809+'ACT 6'!E809+'ACT 9'!E809+'ACT 10'!E809+'ACT 11'!E809+'ACT 12'!E809+Transversal!E809+'ACT 7'!E809+'ACT 8'!E809</f>
        <v>0</v>
      </c>
      <c r="F809" s="24">
        <f t="shared" si="53"/>
        <v>0</v>
      </c>
      <c r="G809" s="142"/>
      <c r="H809" s="136"/>
    </row>
    <row r="810" spans="1:8" x14ac:dyDescent="0.3">
      <c r="A810" s="14" t="s">
        <v>1234</v>
      </c>
      <c r="B810" s="15" t="str">
        <f>VLOOKUP($A810,'[2]1. COE '!$A$22:$D$812,2,FALSE)</f>
        <v>Pruebas eléctricas transformador ≤ 1 MVA</v>
      </c>
      <c r="C810" s="16" t="str">
        <f>VLOOKUP($A810,'[2]1. COE '!$A$22:$D$812,3,FALSE)</f>
        <v>UN</v>
      </c>
      <c r="D810" s="122">
        <v>5451962</v>
      </c>
      <c r="E810" s="134">
        <f>'ACT 1'!E810+'ACT 2'!E810+'ACT 3'!E810+'ACT 4'!E810+'ACT 5'!E810+'ACT 6'!E810+'ACT 9'!E810+'ACT 10'!E810+'ACT 11'!E810+'ACT 12'!E810+Transversal!E810+'ACT 7'!E810+'ACT 8'!E810</f>
        <v>0</v>
      </c>
      <c r="F810" s="24">
        <f t="shared" si="53"/>
        <v>0</v>
      </c>
      <c r="G810" s="142"/>
      <c r="H810" s="136"/>
    </row>
    <row r="811" spans="1:8" x14ac:dyDescent="0.3">
      <c r="A811" s="14" t="s">
        <v>1235</v>
      </c>
      <c r="B811" s="15" t="str">
        <f>VLOOKUP($A811,'[2]1. COE '!$A$22:$D$812,2,FALSE)</f>
        <v>Pruebas eléctricas transformador 1&lt; MVA ≤5</v>
      </c>
      <c r="C811" s="16" t="str">
        <f>VLOOKUP($A811,'[2]1. COE '!$A$22:$D$812,3,FALSE)</f>
        <v>UN</v>
      </c>
      <c r="D811" s="122">
        <v>5679128</v>
      </c>
      <c r="E811" s="134">
        <f>'ACT 1'!E811+'ACT 2'!E811+'ACT 3'!E811+'ACT 4'!E811+'ACT 5'!E811+'ACT 6'!E811+'ACT 9'!E811+'ACT 10'!E811+'ACT 11'!E811+'ACT 12'!E811+Transversal!E811+'ACT 7'!E811+'ACT 8'!E811</f>
        <v>0</v>
      </c>
      <c r="F811" s="24">
        <f t="shared" si="53"/>
        <v>0</v>
      </c>
      <c r="G811" s="142"/>
      <c r="H811" s="136"/>
    </row>
    <row r="812" spans="1:8" x14ac:dyDescent="0.3">
      <c r="A812" s="14" t="s">
        <v>1236</v>
      </c>
      <c r="B812" s="15" t="str">
        <f>VLOOKUP($A812,'[2]1. COE '!$A$22:$D$812,2,FALSE)</f>
        <v>Pruebas eléctricas transformador 5&lt; MVA ≤ 10,</v>
      </c>
      <c r="C812" s="16" t="str">
        <f>VLOOKUP($A812,'[2]1. COE '!$A$22:$D$812,3,FALSE)</f>
        <v>UN</v>
      </c>
      <c r="D812" s="122">
        <v>5841389</v>
      </c>
      <c r="E812" s="134">
        <f>'ACT 1'!E812+'ACT 2'!E812+'ACT 3'!E812+'ACT 4'!E812+'ACT 5'!E812+'ACT 6'!E812+'ACT 9'!E812+'ACT 10'!E812+'ACT 11'!E812+'ACT 12'!E812+Transversal!E812+'ACT 7'!E812+'ACT 8'!E812</f>
        <v>0</v>
      </c>
      <c r="F812" s="24">
        <f t="shared" si="53"/>
        <v>0</v>
      </c>
      <c r="G812" s="142"/>
      <c r="H812" s="136"/>
    </row>
    <row r="813" spans="1:8" x14ac:dyDescent="0.3">
      <c r="A813" s="14" t="s">
        <v>1237</v>
      </c>
      <c r="B813" s="15" t="str">
        <f>VLOOKUP($A813,'[2]1. COE '!$A$22:$D$812,2,FALSE)</f>
        <v>Pruebas eléctricas transformador 10 &lt; MVA ≤ 20</v>
      </c>
      <c r="C813" s="16" t="str">
        <f>VLOOKUP($A813,'[2]1. COE '!$A$22:$D$812,3,FALSE)</f>
        <v>UN</v>
      </c>
      <c r="D813" s="122">
        <v>6014482</v>
      </c>
      <c r="E813" s="134">
        <f>'ACT 1'!E813+'ACT 2'!E813+'ACT 3'!E813+'ACT 4'!E813+'ACT 5'!E813+'ACT 6'!E813+'ACT 9'!E813+'ACT 10'!E813+'ACT 11'!E813+'ACT 12'!E813+Transversal!E813+'ACT 7'!E813+'ACT 8'!E813</f>
        <v>0</v>
      </c>
      <c r="F813" s="24">
        <f t="shared" si="53"/>
        <v>0</v>
      </c>
      <c r="G813" s="142"/>
      <c r="H813" s="136"/>
    </row>
    <row r="814" spans="1:8" x14ac:dyDescent="0.3">
      <c r="A814" s="14" t="s">
        <v>1238</v>
      </c>
      <c r="B814" s="15" t="str">
        <f>VLOOKUP($A814,'[2]1. COE '!$A$22:$D$812,2,FALSE)</f>
        <v>Pruebas eléctricas transformador &gt; 20 MVA</v>
      </c>
      <c r="C814" s="16" t="str">
        <f>VLOOKUP($A814,'[2]1. COE '!$A$22:$D$812,3,FALSE)</f>
        <v>UN</v>
      </c>
      <c r="D814" s="122">
        <v>6983126</v>
      </c>
      <c r="E814" s="134">
        <f>'ACT 1'!E814+'ACT 2'!E814+'ACT 3'!E814+'ACT 4'!E814+'ACT 5'!E814+'ACT 6'!E814+'ACT 9'!E814+'ACT 10'!E814+'ACT 11'!E814+'ACT 12'!E814+Transversal!E814+'ACT 7'!E814+'ACT 8'!E814</f>
        <v>0</v>
      </c>
      <c r="F814" s="24">
        <f t="shared" si="53"/>
        <v>0</v>
      </c>
      <c r="G814" s="142"/>
      <c r="H814" s="136"/>
    </row>
    <row r="815" spans="1:8" x14ac:dyDescent="0.3">
      <c r="A815" s="3" t="s">
        <v>1239</v>
      </c>
      <c r="B815" s="3" t="s">
        <v>1240</v>
      </c>
      <c r="C815" s="43"/>
      <c r="D815" s="132"/>
      <c r="E815" s="43"/>
      <c r="F815" s="44">
        <f>+F816</f>
        <v>0</v>
      </c>
      <c r="G815" s="142"/>
      <c r="H815" s="136"/>
    </row>
    <row r="816" spans="1:8" x14ac:dyDescent="0.3">
      <c r="A816" s="14" t="s">
        <v>1241</v>
      </c>
      <c r="B816" s="15" t="str">
        <f>VLOOKUP($A816,'[2]1. COE '!$A$22:$D$812,2,FALSE)</f>
        <v>Certificación de competencias del personal directo</v>
      </c>
      <c r="C816" s="16" t="str">
        <f>VLOOKUP($A816,'[2]1. COE '!$A$22:$D$812,3,FALSE)</f>
        <v>UN</v>
      </c>
      <c r="D816" s="122">
        <v>3721246</v>
      </c>
      <c r="E816" s="134">
        <f>'ACT 1'!E816+'ACT 2'!E816+'ACT 3'!E816+'ACT 4'!E816+'ACT 5'!E816+'ACT 6'!E816+'ACT 9'!E816+'ACT 10'!E816+'ACT 11'!E816+'ACT 12'!E816+Transversal!E816+'ACT 7'!E816+'ACT 8'!E816</f>
        <v>0</v>
      </c>
      <c r="F816" s="24">
        <f t="shared" ref="F816" si="54">+ROUND(D816*E816,0)</f>
        <v>0</v>
      </c>
      <c r="G816" s="142"/>
      <c r="H816" s="136"/>
    </row>
    <row r="817" spans="1:8" x14ac:dyDescent="0.3">
      <c r="A817" s="3" t="s">
        <v>1242</v>
      </c>
      <c r="B817" s="3" t="s">
        <v>1243</v>
      </c>
      <c r="C817" s="43"/>
      <c r="D817" s="132"/>
      <c r="E817" s="43"/>
      <c r="F817" s="44">
        <f>F818+F827</f>
        <v>0</v>
      </c>
      <c r="G817" s="142"/>
      <c r="H817" s="136"/>
    </row>
    <row r="818" spans="1:8" x14ac:dyDescent="0.3">
      <c r="A818" s="8" t="s">
        <v>60</v>
      </c>
      <c r="B818" s="8" t="s">
        <v>61</v>
      </c>
      <c r="C818" s="9"/>
      <c r="D818" s="128"/>
      <c r="E818" s="9"/>
      <c r="F818" s="45">
        <f>SUM(F819:F826)</f>
        <v>0</v>
      </c>
      <c r="G818" s="142"/>
      <c r="H818" s="136"/>
    </row>
    <row r="819" spans="1:8" ht="28.8" x14ac:dyDescent="0.3">
      <c r="A819" s="46">
        <v>1</v>
      </c>
      <c r="B819" s="47" t="str">
        <f>VLOOKUP($A819,'[2]2. Tecnologias'!$B$11:$J$19,3,FALSE)</f>
        <v>Limpieza exterior de aero enfriadores con método robotizado con planta en servicio y en parada de planta.</v>
      </c>
      <c r="C819" s="120" t="s">
        <v>1244</v>
      </c>
      <c r="D819" s="127">
        <v>5339291.0851705875</v>
      </c>
      <c r="E819" s="134">
        <f>'ACT 1'!E819+'ACT 2'!E819+'ACT 3'!E819+'ACT 4'!E819+'ACT 5'!E819+'ACT 6'!E819+'ACT 9'!E819+'ACT 10'!E819+'ACT 11'!E819+'ACT 12'!E819+Transversal!E819+'ACT 7'!E819+'ACT 8'!E819</f>
        <v>0</v>
      </c>
      <c r="F819" s="24">
        <f t="shared" ref="F819:F829" si="55">+ROUND(D819*E819,0)</f>
        <v>0</v>
      </c>
      <c r="G819" s="142"/>
      <c r="H819" s="136"/>
    </row>
    <row r="820" spans="1:8" x14ac:dyDescent="0.3">
      <c r="A820" s="46">
        <v>3</v>
      </c>
      <c r="B820" s="49" t="str">
        <f>VLOOKUP($A820,'[2]2. Tecnologias'!$B$11:$J$19,3,FALSE)</f>
        <v>Limpieza y destaponamiento de tuberías y de intercambiadores de calor mediante ultrasonido en corriente de agua.</v>
      </c>
      <c r="C820" s="121" t="s">
        <v>1244</v>
      </c>
      <c r="D820" s="127">
        <v>7062573.6022349363</v>
      </c>
      <c r="E820" s="134">
        <f>'ACT 1'!E820+'ACT 2'!E820+'ACT 3'!E820+'ACT 4'!E820+'ACT 5'!E820+'ACT 6'!E820+'ACT 9'!E820+'ACT 10'!E820+'ACT 11'!E820+'ACT 12'!E820+Transversal!E820+'ACT 7'!E820+'ACT 8'!E820</f>
        <v>0</v>
      </c>
      <c r="F820" s="24">
        <f t="shared" si="55"/>
        <v>0</v>
      </c>
      <c r="G820" s="142"/>
      <c r="H820" s="136"/>
    </row>
    <row r="821" spans="1:8"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134">
        <f>'ACT 1'!E821+'ACT 2'!E821+'ACT 3'!E821+'ACT 4'!E821+'ACT 5'!E821+'ACT 6'!E821+'ACT 9'!E821+'ACT 10'!E821+'ACT 11'!E821+'ACT 12'!E821+Transversal!E821+'ACT 7'!E821+'ACT 8'!E821</f>
        <v>0</v>
      </c>
      <c r="F821" s="24">
        <f t="shared" si="55"/>
        <v>0</v>
      </c>
      <c r="G821" s="142"/>
      <c r="H821" s="136"/>
    </row>
    <row r="822" spans="1:8" x14ac:dyDescent="0.3">
      <c r="A822" s="46">
        <v>5</v>
      </c>
      <c r="B822" s="47" t="str">
        <f>VLOOKUP($A822,'[2]2. Tecnologias'!$B$11:$J$19,3,FALSE)</f>
        <v>Detección de fugas en líneas y equipos usando Helio y espectrómetro de masa.</v>
      </c>
      <c r="C822" s="120" t="s">
        <v>1245</v>
      </c>
      <c r="D822" s="127">
        <v>1198909.0909090906</v>
      </c>
      <c r="E822" s="134">
        <f>'ACT 1'!E822+'ACT 2'!E822+'ACT 3'!E822+'ACT 4'!E822+'ACT 5'!E822+'ACT 6'!E822+'ACT 9'!E822+'ACT 10'!E822+'ACT 11'!E822+'ACT 12'!E822+Transversal!E822+'ACT 7'!E822+'ACT 8'!E822</f>
        <v>0</v>
      </c>
      <c r="F822" s="24">
        <f t="shared" si="55"/>
        <v>0</v>
      </c>
      <c r="G822" s="142"/>
      <c r="H822" s="136"/>
    </row>
    <row r="823" spans="1:8" ht="28.8" x14ac:dyDescent="0.3">
      <c r="A823" s="46">
        <v>6</v>
      </c>
      <c r="B823" s="47" t="str">
        <f>VLOOKUP($A823,'[2]2. Tecnologias'!$B$11:$J$19,3,FALSE)</f>
        <v>Sistemas de elevación de carga dentro de equipos.</v>
      </c>
      <c r="C823" s="120" t="s">
        <v>1246</v>
      </c>
      <c r="D823" s="127">
        <v>1518661.9147538322</v>
      </c>
      <c r="E823" s="134">
        <f>'ACT 1'!E823+'ACT 2'!E823+'ACT 3'!E823+'ACT 4'!E823+'ACT 5'!E823+'ACT 6'!E823+'ACT 9'!E823+'ACT 10'!E823+'ACT 11'!E823+'ACT 12'!E823+Transversal!E823+'ACT 7'!E823+'ACT 8'!E823</f>
        <v>0</v>
      </c>
      <c r="F823" s="24">
        <f t="shared" si="55"/>
        <v>0</v>
      </c>
      <c r="G823" s="142"/>
      <c r="H823" s="136"/>
    </row>
    <row r="824" spans="1:8" x14ac:dyDescent="0.3">
      <c r="A824" s="46">
        <v>7</v>
      </c>
      <c r="B824" s="47" t="str">
        <f>VLOOKUP($A824,'[2]2. Tecnologias'!$B$11:$J$19,3,FALSE)</f>
        <v xml:space="preserve">Sistemas de limpieza de torres de forma intrusiva </v>
      </c>
      <c r="C824" s="120" t="s">
        <v>1244</v>
      </c>
      <c r="D824" s="127">
        <v>16478000.000000002</v>
      </c>
      <c r="E824" s="134">
        <f>'ACT 1'!E824+'ACT 2'!E824+'ACT 3'!E824+'ACT 4'!E824+'ACT 5'!E824+'ACT 6'!E824+'ACT 9'!E824+'ACT 10'!E824+'ACT 11'!E824+'ACT 12'!E824+Transversal!E824+'ACT 7'!E824+'ACT 8'!E824</f>
        <v>0</v>
      </c>
      <c r="F824" s="24">
        <f t="shared" si="55"/>
        <v>0</v>
      </c>
      <c r="G824" s="142"/>
      <c r="H824" s="136"/>
    </row>
    <row r="825" spans="1:8" x14ac:dyDescent="0.3">
      <c r="A825" s="46">
        <v>8</v>
      </c>
      <c r="B825" s="47" t="str">
        <f>VLOOKUP($A825,'[2]2. Tecnologias'!$B$11:$J$19,3,FALSE)</f>
        <v>Ultrasonic Thickness Gauge onto drone.</v>
      </c>
      <c r="C825" s="120" t="s">
        <v>1244</v>
      </c>
      <c r="D825" s="127">
        <v>37750400</v>
      </c>
      <c r="E825" s="134">
        <f>'ACT 1'!E825+'ACT 2'!E825+'ACT 3'!E825+'ACT 4'!E825+'ACT 5'!E825+'ACT 6'!E825+'ACT 9'!E825+'ACT 10'!E825+'ACT 11'!E825+'ACT 12'!E825+Transversal!E825+'ACT 7'!E825+'ACT 8'!E825</f>
        <v>0</v>
      </c>
      <c r="F825" s="24">
        <f t="shared" si="55"/>
        <v>0</v>
      </c>
      <c r="G825" s="142"/>
      <c r="H825" s="136"/>
    </row>
    <row r="826" spans="1:8" x14ac:dyDescent="0.3">
      <c r="A826" s="46">
        <v>9</v>
      </c>
      <c r="B826" s="47" t="str">
        <f>VLOOKUP($A826,'[2]2. Tecnologias'!$B$11:$J$19,3,FALSE)</f>
        <v>Recuperación de espesores de tubería con cintas que se aplican sobre tuberías o equipos.</v>
      </c>
      <c r="C826" s="120" t="s">
        <v>1073</v>
      </c>
      <c r="D826" s="127">
        <v>12220382</v>
      </c>
      <c r="E826" s="134">
        <f>'ACT 1'!E826+'ACT 2'!E826+'ACT 3'!E826+'ACT 4'!E826+'ACT 5'!E826+'ACT 6'!E826+'ACT 9'!E826+'ACT 10'!E826+'ACT 11'!E826+'ACT 12'!E826+Transversal!E826+'ACT 7'!E826+'ACT 8'!E826</f>
        <v>0</v>
      </c>
      <c r="F826" s="24">
        <f t="shared" si="55"/>
        <v>0</v>
      </c>
      <c r="G826" s="142"/>
      <c r="H826" s="136"/>
    </row>
    <row r="827" spans="1:8" x14ac:dyDescent="0.3">
      <c r="A827" s="8" t="s">
        <v>62</v>
      </c>
      <c r="B827" s="8" t="s">
        <v>63</v>
      </c>
      <c r="C827" s="9"/>
      <c r="D827" s="128"/>
      <c r="E827" s="9"/>
      <c r="F827" s="45">
        <f>SUM(F828:F829)</f>
        <v>0</v>
      </c>
      <c r="G827" s="142"/>
      <c r="H827" s="136"/>
    </row>
    <row r="828" spans="1:8" ht="115.2" x14ac:dyDescent="0.3">
      <c r="A828" s="46">
        <v>1</v>
      </c>
      <c r="B828" s="47" t="s">
        <v>1247</v>
      </c>
      <c r="C828" s="48" t="s">
        <v>1248</v>
      </c>
      <c r="D828" s="127">
        <v>4500000000</v>
      </c>
      <c r="E828" s="134">
        <f>'ACT 1'!E828+'ACT 2'!E828+'ACT 3'!E828+'ACT 4'!E828+'ACT 5'!E828+'ACT 6'!E828+'ACT 9'!E828+'ACT 10'!E828+'ACT 11'!E828+'ACT 12'!E828+Transversal!E828+'ACT 7'!E828+'ACT 8'!E828</f>
        <v>0</v>
      </c>
      <c r="F828" s="24">
        <f t="shared" si="55"/>
        <v>0</v>
      </c>
      <c r="G828" s="142"/>
      <c r="H828" s="136"/>
    </row>
    <row r="829" spans="1:8" x14ac:dyDescent="0.3">
      <c r="A829" s="46">
        <v>2</v>
      </c>
      <c r="B829" s="47" t="s">
        <v>1249</v>
      </c>
      <c r="C829" s="48" t="s">
        <v>335</v>
      </c>
      <c r="D829" s="127">
        <v>21864732</v>
      </c>
      <c r="E829" s="134">
        <f>'ACT 1'!E829+'ACT 2'!E829+'ACT 3'!E829+'ACT 4'!E829+'ACT 5'!E829+'ACT 6'!E829+'ACT 9'!E829+'ACT 10'!E829+'ACT 11'!E829+'ACT 12'!E829+Transversal!E829+'ACT 7'!E829+'ACT 8'!E829</f>
        <v>0</v>
      </c>
      <c r="F829" s="24">
        <f t="shared" si="55"/>
        <v>0</v>
      </c>
      <c r="G829" s="136"/>
      <c r="H829" s="136"/>
    </row>
  </sheetData>
  <sheetProtection algorithmName="SHA-512" hashValue="V4Jr2BNlQqplLaljPaf3gdYoTwMFaIdAup/fG0lhs65UKUW2K8jkig12GsEF1U9xr6tIRj95pwbdHXQdFvmldg==" saltValue="X836XtuWOxmH7HeJVqJv3g==" spinCount="100000" sheet="1" objects="1" scenarios="1"/>
  <protectedRanges>
    <protectedRange sqref="K1:K1048576" name="Rango2"/>
    <protectedRange sqref="K1:K1048576" name="Rango1"/>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I829"/>
  <sheetViews>
    <sheetView topLeftCell="B1" zoomScale="80" zoomScaleNormal="80" workbookViewId="0">
      <selection activeCell="H32" sqref="H32"/>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D3se0nVNE8P3HVGq1fuQgDrGkYQX9ZY5CtHa+4WhnjZeTpS+aR7EiU0pYVr3Tov2d7BPpvHDWtf5P0NIEvuJPA==" saltValue="sbPbm03MvNk4VPFNbvo6ig==" spinCount="100000" sheet="1" objects="1" scenarios="1"/>
  <protectedRanges>
    <protectedRange sqref="E1:E1048576" name="Rango3"/>
    <protectedRange sqref="E1:E1048576" name="Rango2"/>
  </protectedRanges>
  <autoFilter ref="A1:G71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I829"/>
  <sheetViews>
    <sheetView zoomScale="80" zoomScaleNormal="80" workbookViewId="0">
      <selection activeCell="D12" sqref="D12"/>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bSF2UbqyHVu5oyIq89WGTaXtW8ppdT37inW+88LHApd5JA9aCn5PHE4t4mHgjEq5R5HUn0Jq2xbDV8wNqtwsyQ==" saltValue="7GCJYhEjsXz3lf92r6oj3g==" spinCount="100000" sheet="1" objects="1" scenarios="1"/>
  <protectedRanges>
    <protectedRange sqref="E1:E1048576" name="Rango1"/>
  </protectedRanges>
  <autoFilter ref="A1:G715"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I829"/>
  <sheetViews>
    <sheetView zoomScale="80" zoomScaleNormal="80" workbookViewId="0">
      <selection activeCell="B18" sqref="B18"/>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IyTSeWtTS334GPMYTeewfhR/SNJvV49GM53c39hzteGPsQC9TsjWKHdI1XeUEThNwNPb4KToqyTfuZkfU4OAOQ==" saltValue="viduskOG9PlxygTPldYk3Q==" spinCount="100000" sheet="1" objects="1" scenarios="1"/>
  <protectedRanges>
    <protectedRange sqref="E1:E1048576" name="Rango1"/>
  </protectedRanges>
  <autoFilter ref="A1:G715"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I829"/>
  <sheetViews>
    <sheetView zoomScale="80" zoomScaleNormal="80" workbookViewId="0">
      <selection activeCell="G19" sqref="G19"/>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fl+vRxHfHXQRWBXxP1B6vjfx+ImCSOcl3TUUHiYLFSBdXjUaaMstkUsxQ2r4QjKR2y/BRVIJgK3sM5FpBy8Rw==" saltValue="5OEmBRhDFMOPeWlUsQ2yPQ==" spinCount="100000" sheet="1" objects="1" scenarios="1"/>
  <protectedRanges>
    <protectedRange sqref="E1:E1048576" name="Rango1"/>
  </protectedRanges>
  <autoFilter ref="A1:G715"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829"/>
  <sheetViews>
    <sheetView zoomScale="80" zoomScaleNormal="80" workbookViewId="0">
      <selection activeCell="G21" sqref="G21"/>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DRO4EwB0E+YVzh3wN1pN/oyAHwixemzC6Blp9TPlRMhNoB9YNC9C3KjCEYgwMbdVxrqk/bm9Wo+Efmhrdot48A==" saltValue="KnLjmTUEjbm52sD0icVP5g==" spinCount="100000" sheet="1" objects="1" scenarios="1"/>
  <protectedRanges>
    <protectedRange sqref="E1:E1048576" name="Rango1"/>
  </protectedRanges>
  <autoFilter ref="A1:G715"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829"/>
  <sheetViews>
    <sheetView zoomScale="80" zoomScaleNormal="80" workbookViewId="0">
      <selection activeCell="H20" sqref="H20"/>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xN+pAeEhMBPKbVcjUeJy4bGLDV+ZZmZN+NqNJLQUpoEdveGrUvQuLkKVl0HG/nXyKXpi+1R59L40hasDzIG1A==" saltValue="JgRfZQEJZEHTZzSUWWuU4w==" spinCount="100000" sheet="1" objects="1" scenarios="1"/>
  <protectedRanges>
    <protectedRange sqref="E1:E1048576" name="Rango1"/>
  </protectedRanges>
  <autoFilter ref="A1:G715"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829"/>
  <sheetViews>
    <sheetView zoomScale="80" zoomScaleNormal="80" workbookViewId="0">
      <selection activeCell="E1" sqref="E1:E1048576"/>
    </sheetView>
  </sheetViews>
  <sheetFormatPr baseColWidth="10" defaultColWidth="11.44140625" defaultRowHeight="14.4" x14ac:dyDescent="0.3"/>
  <cols>
    <col min="2" max="2" width="81.5546875" customWidth="1"/>
    <col min="3" max="3" width="11.21875" bestFit="1" customWidth="1"/>
    <col min="4" max="4" width="21.5546875" customWidth="1"/>
    <col min="6" max="6" width="15.5546875" bestFit="1" customWidth="1"/>
    <col min="7" max="7" width="29.77734375" customWidth="1"/>
    <col min="8" max="8" width="29" customWidth="1"/>
  </cols>
  <sheetData>
    <row r="1" spans="1:9" x14ac:dyDescent="0.3">
      <c r="A1" s="1" t="s">
        <v>73</v>
      </c>
      <c r="B1" s="2" t="s">
        <v>74</v>
      </c>
      <c r="C1" s="2" t="s">
        <v>75</v>
      </c>
      <c r="D1" s="2" t="s">
        <v>76</v>
      </c>
      <c r="E1" s="2" t="s">
        <v>77</v>
      </c>
      <c r="F1" s="2" t="s">
        <v>78</v>
      </c>
      <c r="G1" s="68">
        <f>F2</f>
        <v>0</v>
      </c>
      <c r="H1" s="67" t="s">
        <v>79</v>
      </c>
    </row>
    <row r="2" spans="1:9" x14ac:dyDescent="0.3">
      <c r="A2" s="3" t="s">
        <v>80</v>
      </c>
      <c r="B2" s="4" t="s">
        <v>81</v>
      </c>
      <c r="C2" s="5"/>
      <c r="D2" s="5"/>
      <c r="E2" s="5"/>
      <c r="F2" s="6">
        <f>+F3+F44</f>
        <v>0</v>
      </c>
      <c r="G2" s="68">
        <f>F54</f>
        <v>0</v>
      </c>
      <c r="H2" s="67" t="s">
        <v>82</v>
      </c>
    </row>
    <row r="3" spans="1:9" x14ac:dyDescent="0.3">
      <c r="A3" s="7" t="s">
        <v>83</v>
      </c>
      <c r="B3" s="8" t="s">
        <v>84</v>
      </c>
      <c r="C3" s="9"/>
      <c r="D3" s="9"/>
      <c r="E3" s="9"/>
      <c r="F3" s="10">
        <f>+F4+F14+F24+F34</f>
        <v>0</v>
      </c>
      <c r="G3" s="68">
        <f>(G1+G2)*I3</f>
        <v>0</v>
      </c>
      <c r="H3" s="67" t="s">
        <v>85</v>
      </c>
      <c r="I3" s="72">
        <v>0</v>
      </c>
    </row>
    <row r="4" spans="1:9" x14ac:dyDescent="0.3">
      <c r="A4" s="11" t="s">
        <v>86</v>
      </c>
      <c r="B4" s="11" t="s">
        <v>87</v>
      </c>
      <c r="C4" s="12"/>
      <c r="D4" s="12"/>
      <c r="E4" s="12"/>
      <c r="F4" s="13">
        <f>SUM(F5:F13)</f>
        <v>0</v>
      </c>
      <c r="G4" s="68">
        <f>F99</f>
        <v>0</v>
      </c>
      <c r="H4" s="67" t="s">
        <v>88</v>
      </c>
    </row>
    <row r="5" spans="1:9" x14ac:dyDescent="0.3">
      <c r="A5" s="14" t="s">
        <v>89</v>
      </c>
      <c r="B5" s="15" t="str">
        <f>VLOOKUP($A5,'[2]1. COE '!$A$22:$D$812,2,FALSE)</f>
        <v>Nivel E11</v>
      </c>
      <c r="C5" s="16" t="str">
        <f>VLOOKUP($A5,'[2]1. COE '!$A$22:$D$812,3,FALSE)</f>
        <v>DÍA</v>
      </c>
      <c r="D5" s="122">
        <v>498573</v>
      </c>
      <c r="E5" s="17"/>
      <c r="F5" s="18">
        <f>+ROUND(D5*E5,0)</f>
        <v>0</v>
      </c>
      <c r="G5" s="68">
        <f>F140</f>
        <v>0</v>
      </c>
      <c r="H5" s="67" t="s">
        <v>90</v>
      </c>
    </row>
    <row r="6" spans="1:9" x14ac:dyDescent="0.3">
      <c r="A6" s="14" t="s">
        <v>91</v>
      </c>
      <c r="B6" s="15" t="str">
        <f>VLOOKUP($A6,'[2]1. COE '!$A$22:$D$812,2,FALSE)</f>
        <v>Nivel D9</v>
      </c>
      <c r="C6" s="16" t="str">
        <f>VLOOKUP($A6,'[2]1. COE '!$A$22:$D$812,3,FALSE)</f>
        <v>DÍA</v>
      </c>
      <c r="D6" s="122">
        <v>455036</v>
      </c>
      <c r="E6" s="17"/>
      <c r="F6" s="18">
        <f>+ROUND(D6*E6,0)</f>
        <v>0</v>
      </c>
      <c r="G6" s="68">
        <f>F419</f>
        <v>0</v>
      </c>
      <c r="H6" s="67" t="s">
        <v>92</v>
      </c>
    </row>
    <row r="7" spans="1:9" x14ac:dyDescent="0.3">
      <c r="A7" s="14" t="s">
        <v>93</v>
      </c>
      <c r="B7" s="15" t="str">
        <f>VLOOKUP($A7,'[2]1. COE '!$A$22:$D$812,2,FALSE)</f>
        <v>Nivel D7</v>
      </c>
      <c r="C7" s="16" t="str">
        <f>VLOOKUP($A7,'[2]1. COE '!$A$22:$D$812,3,FALSE)</f>
        <v>DÍA</v>
      </c>
      <c r="D7" s="122">
        <v>421992</v>
      </c>
      <c r="E7" s="17"/>
      <c r="F7" s="18">
        <f t="shared" ref="F7:F13" si="0">+ROUND(D7*E7,0)</f>
        <v>0</v>
      </c>
      <c r="G7" s="68">
        <f>F817</f>
        <v>0</v>
      </c>
      <c r="H7" s="70" t="s">
        <v>94</v>
      </c>
    </row>
    <row r="8" spans="1:9" x14ac:dyDescent="0.3">
      <c r="A8" s="14" t="s">
        <v>95</v>
      </c>
      <c r="B8" s="15" t="str">
        <f>VLOOKUP($A8,'[2]1. COE '!$A$22:$D$812,2,FALSE)</f>
        <v>Nivel C6</v>
      </c>
      <c r="C8" s="16" t="str">
        <f>VLOOKUP($A8,'[2]1. COE '!$A$22:$D$812,3,FALSE)</f>
        <v>DÍA</v>
      </c>
      <c r="D8" s="122">
        <v>406799</v>
      </c>
      <c r="E8" s="17"/>
      <c r="F8" s="18">
        <f t="shared" si="0"/>
        <v>0</v>
      </c>
      <c r="G8" s="69">
        <f>SUM(G1:G7)</f>
        <v>0</v>
      </c>
      <c r="H8" s="71" t="s">
        <v>96</v>
      </c>
    </row>
    <row r="9" spans="1:9" x14ac:dyDescent="0.3">
      <c r="A9" s="14" t="s">
        <v>97</v>
      </c>
      <c r="B9" s="15" t="str">
        <f>VLOOKUP($A9,'[2]1. COE '!$A$22:$D$812,2,FALSE)</f>
        <v>Nivel C5</v>
      </c>
      <c r="C9" s="16" t="str">
        <f>VLOOKUP($A9,'[2]1. COE '!$A$22:$D$812,3,FALSE)</f>
        <v>DÍA</v>
      </c>
      <c r="D9" s="122">
        <v>381052</v>
      </c>
      <c r="E9" s="17"/>
      <c r="F9" s="18">
        <f t="shared" si="0"/>
        <v>0</v>
      </c>
      <c r="G9" s="68">
        <f>G8*0.11</f>
        <v>0</v>
      </c>
      <c r="H9" s="67" t="s">
        <v>98</v>
      </c>
    </row>
    <row r="10" spans="1:9" x14ac:dyDescent="0.3">
      <c r="A10" s="14" t="s">
        <v>99</v>
      </c>
      <c r="B10" s="15" t="str">
        <f>VLOOKUP($A10,'[2]1. COE '!$A$22:$D$812,2,FALSE)</f>
        <v>Nivel B4</v>
      </c>
      <c r="C10" s="16" t="str">
        <f>VLOOKUP($A10,'[2]1. COE '!$A$22:$D$812,3,FALSE)</f>
        <v>DÍA</v>
      </c>
      <c r="D10" s="122">
        <v>369439</v>
      </c>
      <c r="E10" s="17"/>
      <c r="F10" s="18">
        <f t="shared" si="0"/>
        <v>0</v>
      </c>
      <c r="G10" s="68">
        <f>G8*0.05</f>
        <v>0</v>
      </c>
      <c r="H10" s="67" t="s">
        <v>100</v>
      </c>
    </row>
    <row r="11" spans="1:9" x14ac:dyDescent="0.3">
      <c r="A11" s="14" t="s">
        <v>101</v>
      </c>
      <c r="B11" s="15" t="str">
        <f>VLOOKUP($A11,'[2]1. COE '!$A$22:$D$812,2,FALSE)</f>
        <v>Nivel B3</v>
      </c>
      <c r="C11" s="16" t="str">
        <f>VLOOKUP($A11,'[2]1. COE '!$A$22:$D$812,3,FALSE)</f>
        <v>DÍA</v>
      </c>
      <c r="D11" s="122">
        <v>342725</v>
      </c>
      <c r="E11" s="17"/>
      <c r="F11" s="18">
        <f t="shared" si="0"/>
        <v>0</v>
      </c>
      <c r="G11" s="69">
        <f>SUM(G8:G10)</f>
        <v>0</v>
      </c>
      <c r="H11" s="71" t="s">
        <v>102</v>
      </c>
    </row>
    <row r="12" spans="1:9" x14ac:dyDescent="0.3">
      <c r="A12" s="14" t="s">
        <v>103</v>
      </c>
      <c r="B12" s="15" t="str">
        <f>VLOOKUP($A12,'[2]1. COE '!$A$22:$D$812,2,FALSE)</f>
        <v>Nivel A2</v>
      </c>
      <c r="C12" s="16" t="str">
        <f>VLOOKUP($A12,'[2]1. COE '!$A$22:$D$812,3,FALSE)</f>
        <v>DÍA</v>
      </c>
      <c r="D12" s="122">
        <v>336923</v>
      </c>
      <c r="E12" s="17"/>
      <c r="F12" s="18">
        <f t="shared" si="0"/>
        <v>0</v>
      </c>
      <c r="G12" s="60"/>
    </row>
    <row r="13" spans="1:9" x14ac:dyDescent="0.3">
      <c r="A13" s="14" t="s">
        <v>104</v>
      </c>
      <c r="B13" s="15" t="str">
        <f>VLOOKUP($A13,'[2]1. COE '!$A$22:$D$812,2,FALSE)</f>
        <v>Nivel A1</v>
      </c>
      <c r="C13" s="16" t="str">
        <f>VLOOKUP($A13,'[2]1. COE '!$A$22:$D$812,3,FALSE)</f>
        <v>DÍA</v>
      </c>
      <c r="D13" s="122">
        <v>312118</v>
      </c>
      <c r="E13" s="17"/>
      <c r="F13" s="18">
        <f t="shared" si="0"/>
        <v>0</v>
      </c>
      <c r="G13" s="60"/>
    </row>
    <row r="14" spans="1:9" x14ac:dyDescent="0.3">
      <c r="A14" s="11" t="s">
        <v>105</v>
      </c>
      <c r="B14" s="11" t="s">
        <v>106</v>
      </c>
      <c r="C14" s="12"/>
      <c r="D14" s="123"/>
      <c r="E14" s="12"/>
      <c r="F14" s="13">
        <f>SUM(F15:F23)</f>
        <v>0</v>
      </c>
      <c r="G14" s="60"/>
    </row>
    <row r="15" spans="1:9" x14ac:dyDescent="0.3">
      <c r="A15" s="14" t="s">
        <v>107</v>
      </c>
      <c r="B15" s="15" t="str">
        <f>VLOOKUP($A15,'[2]1. COE '!$A$22:$D$812,2,FALSE)</f>
        <v>Nivel E11</v>
      </c>
      <c r="C15" s="16" t="str">
        <f>VLOOKUP($A15,'[2]1. COE '!$A$22:$D$812,3,FALSE)</f>
        <v>DÍA</v>
      </c>
      <c r="D15" s="122">
        <v>505560</v>
      </c>
      <c r="E15" s="17"/>
      <c r="F15" s="18">
        <f>+ROUND(D15*E15,0)</f>
        <v>0</v>
      </c>
      <c r="G15" s="60"/>
    </row>
    <row r="16" spans="1:9" x14ac:dyDescent="0.3">
      <c r="A16" s="14" t="s">
        <v>108</v>
      </c>
      <c r="B16" s="15" t="str">
        <f>VLOOKUP($A16,'[2]1. COE '!$A$22:$D$812,2,FALSE)</f>
        <v>Nivel D9</v>
      </c>
      <c r="C16" s="16" t="str">
        <f>VLOOKUP($A16,'[2]1. COE '!$A$22:$D$812,3,FALSE)</f>
        <v>DÍA</v>
      </c>
      <c r="D16" s="122">
        <v>469616</v>
      </c>
      <c r="E16" s="17"/>
      <c r="F16" s="18">
        <f>+ROUND(D16*E16,0)</f>
        <v>0</v>
      </c>
      <c r="G16" s="60"/>
    </row>
    <row r="17" spans="1:7" x14ac:dyDescent="0.3">
      <c r="A17" s="14" t="s">
        <v>109</v>
      </c>
      <c r="B17" s="15" t="str">
        <f>VLOOKUP($A17,'[2]1. COE '!$A$22:$D$812,2,FALSE)</f>
        <v>Nivel D7</v>
      </c>
      <c r="C17" s="16" t="str">
        <f>VLOOKUP($A17,'[2]1. COE '!$A$22:$D$812,3,FALSE)</f>
        <v>DÍA</v>
      </c>
      <c r="D17" s="122">
        <v>433727</v>
      </c>
      <c r="E17" s="17"/>
      <c r="F17" s="18">
        <f t="shared" ref="F17:F23" si="1">+ROUND(D17*E17,0)</f>
        <v>0</v>
      </c>
      <c r="G17" s="60"/>
    </row>
    <row r="18" spans="1:7" x14ac:dyDescent="0.3">
      <c r="A18" s="14" t="s">
        <v>110</v>
      </c>
      <c r="B18" s="15" t="str">
        <f>VLOOKUP($A18,'[2]1. COE '!$A$22:$D$812,2,FALSE)</f>
        <v>Nivel C6</v>
      </c>
      <c r="C18" s="16" t="str">
        <f>VLOOKUP($A18,'[2]1. COE '!$A$22:$D$812,3,FALSE)</f>
        <v>DÍA</v>
      </c>
      <c r="D18" s="122">
        <v>417226</v>
      </c>
      <c r="E18" s="17"/>
      <c r="F18" s="18">
        <f t="shared" si="1"/>
        <v>0</v>
      </c>
      <c r="G18" s="60"/>
    </row>
    <row r="19" spans="1:7" x14ac:dyDescent="0.3">
      <c r="A19" s="14" t="s">
        <v>111</v>
      </c>
      <c r="B19" s="15" t="str">
        <f>VLOOKUP($A19,'[2]1. COE '!$A$22:$D$812,2,FALSE)</f>
        <v>Nivel C5</v>
      </c>
      <c r="C19" s="16" t="str">
        <f>VLOOKUP($A19,'[2]1. COE '!$A$22:$D$812,3,FALSE)</f>
        <v>DÍA</v>
      </c>
      <c r="D19" s="122">
        <v>405319</v>
      </c>
      <c r="E19" s="17"/>
      <c r="F19" s="18">
        <f t="shared" si="1"/>
        <v>0</v>
      </c>
      <c r="G19" s="60"/>
    </row>
    <row r="20" spans="1:7" x14ac:dyDescent="0.3">
      <c r="A20" s="14" t="s">
        <v>112</v>
      </c>
      <c r="B20" s="15" t="str">
        <f>VLOOKUP($A20,'[2]1. COE '!$A$22:$D$812,2,FALSE)</f>
        <v>Nivel B4</v>
      </c>
      <c r="C20" s="16" t="str">
        <f>VLOOKUP($A20,'[2]1. COE '!$A$22:$D$812,3,FALSE)</f>
        <v>DÍA</v>
      </c>
      <c r="D20" s="122">
        <v>378681</v>
      </c>
      <c r="E20" s="17"/>
      <c r="F20" s="18">
        <f t="shared" si="1"/>
        <v>0</v>
      </c>
      <c r="G20" s="60"/>
    </row>
    <row r="21" spans="1:7" x14ac:dyDescent="0.3">
      <c r="A21" s="14" t="s">
        <v>113</v>
      </c>
      <c r="B21" s="15" t="str">
        <f>VLOOKUP($A21,'[2]1. COE '!$A$22:$D$812,2,FALSE)</f>
        <v>Nivel B3</v>
      </c>
      <c r="C21" s="16" t="str">
        <f>VLOOKUP($A21,'[2]1. COE '!$A$22:$D$812,3,FALSE)</f>
        <v>DÍA</v>
      </c>
      <c r="D21" s="122">
        <v>367891</v>
      </c>
      <c r="E21" s="17"/>
      <c r="F21" s="18">
        <f t="shared" si="1"/>
        <v>0</v>
      </c>
      <c r="G21" s="60"/>
    </row>
    <row r="22" spans="1:7" x14ac:dyDescent="0.3">
      <c r="A22" s="14" t="s">
        <v>114</v>
      </c>
      <c r="B22" s="15" t="str">
        <f>VLOOKUP($A22,'[2]1. COE '!$A$22:$D$812,2,FALSE)</f>
        <v>Nivel A2</v>
      </c>
      <c r="C22" s="16" t="str">
        <f>VLOOKUP($A22,'[2]1. COE '!$A$22:$D$812,3,FALSE)</f>
        <v>DÍA</v>
      </c>
      <c r="D22" s="122">
        <v>354706</v>
      </c>
      <c r="E22" s="17"/>
      <c r="F22" s="18">
        <f t="shared" si="1"/>
        <v>0</v>
      </c>
      <c r="G22" s="60"/>
    </row>
    <row r="23" spans="1:7" x14ac:dyDescent="0.3">
      <c r="A23" s="14" t="s">
        <v>115</v>
      </c>
      <c r="B23" s="15" t="str">
        <f>VLOOKUP($A23,'[2]1. COE '!$A$22:$D$812,2,FALSE)</f>
        <v>Nivel A1</v>
      </c>
      <c r="C23" s="16" t="str">
        <f>VLOOKUP($A23,'[2]1. COE '!$A$22:$D$812,3,FALSE)</f>
        <v>DÍA</v>
      </c>
      <c r="D23" s="122">
        <v>345063</v>
      </c>
      <c r="E23" s="17"/>
      <c r="F23" s="18">
        <f t="shared" si="1"/>
        <v>0</v>
      </c>
      <c r="G23" s="60"/>
    </row>
    <row r="24" spans="1:7" x14ac:dyDescent="0.3">
      <c r="A24" s="11" t="s">
        <v>116</v>
      </c>
      <c r="B24" s="11" t="s">
        <v>117</v>
      </c>
      <c r="C24" s="12"/>
      <c r="D24" s="123"/>
      <c r="E24" s="12"/>
      <c r="F24" s="13">
        <f>SUM(F25:F33)</f>
        <v>0</v>
      </c>
      <c r="G24" s="60"/>
    </row>
    <row r="25" spans="1:7" x14ac:dyDescent="0.3">
      <c r="A25" s="14" t="s">
        <v>118</v>
      </c>
      <c r="B25" s="15" t="str">
        <f>VLOOKUP($A25,'[2]1. COE '!$A$22:$D$812,2,FALSE)</f>
        <v>Nivel E11</v>
      </c>
      <c r="C25" s="16" t="str">
        <f>VLOOKUP($A25,'[2]1. COE '!$A$22:$D$812,3,FALSE)</f>
        <v>DÍA</v>
      </c>
      <c r="D25" s="122">
        <v>605711</v>
      </c>
      <c r="E25" s="17"/>
      <c r="F25" s="18">
        <f>+ROUND(D25*E25,0)</f>
        <v>0</v>
      </c>
      <c r="G25" s="60"/>
    </row>
    <row r="26" spans="1:7" x14ac:dyDescent="0.3">
      <c r="A26" s="14" t="s">
        <v>119</v>
      </c>
      <c r="B26" s="15" t="str">
        <f>VLOOKUP($A26,'[2]1. COE '!$A$22:$D$812,2,FALSE)</f>
        <v>Nivel D9</v>
      </c>
      <c r="C26" s="16" t="str">
        <f>VLOOKUP($A26,'[2]1. COE '!$A$22:$D$812,3,FALSE)</f>
        <v>DÍA</v>
      </c>
      <c r="D26" s="122">
        <v>562015</v>
      </c>
      <c r="E26" s="17"/>
      <c r="F26" s="18">
        <f>+ROUND(D26*E26,0)</f>
        <v>0</v>
      </c>
      <c r="G26" s="60"/>
    </row>
    <row r="27" spans="1:7" x14ac:dyDescent="0.3">
      <c r="A27" s="14" t="s">
        <v>120</v>
      </c>
      <c r="B27" s="15" t="str">
        <f>VLOOKUP($A27,'[2]1. COE '!$A$22:$D$812,2,FALSE)</f>
        <v>Nivel D7</v>
      </c>
      <c r="C27" s="16" t="str">
        <f>VLOOKUP($A27,'[2]1. COE '!$A$22:$D$812,3,FALSE)</f>
        <v>DÍA</v>
      </c>
      <c r="D27" s="122">
        <v>502794</v>
      </c>
      <c r="E27" s="17"/>
      <c r="F27" s="18">
        <f t="shared" ref="F27:F33" si="2">+ROUND(D27*E27,0)</f>
        <v>0</v>
      </c>
      <c r="G27" s="60"/>
    </row>
    <row r="28" spans="1:7" x14ac:dyDescent="0.3">
      <c r="A28" s="14" t="s">
        <v>121</v>
      </c>
      <c r="B28" s="15" t="str">
        <f>VLOOKUP($A28,'[2]1. COE '!$A$22:$D$812,2,FALSE)</f>
        <v>Nivel C6</v>
      </c>
      <c r="C28" s="16" t="str">
        <f>VLOOKUP($A28,'[2]1. COE '!$A$22:$D$812,3,FALSE)</f>
        <v>DÍA</v>
      </c>
      <c r="D28" s="122">
        <v>481967</v>
      </c>
      <c r="E28" s="17"/>
      <c r="F28" s="18">
        <f t="shared" si="2"/>
        <v>0</v>
      </c>
      <c r="G28" s="60"/>
    </row>
    <row r="29" spans="1:7" x14ac:dyDescent="0.3">
      <c r="A29" s="14" t="s">
        <v>122</v>
      </c>
      <c r="B29" s="15" t="str">
        <f>VLOOKUP($A29,'[2]1. COE '!$A$22:$D$812,2,FALSE)</f>
        <v>Nivel C5</v>
      </c>
      <c r="C29" s="16" t="str">
        <f>VLOOKUP($A29,'[2]1. COE '!$A$22:$D$812,3,FALSE)</f>
        <v>DÍA</v>
      </c>
      <c r="D29" s="122">
        <v>466938</v>
      </c>
      <c r="E29" s="17"/>
      <c r="F29" s="18">
        <f t="shared" si="2"/>
        <v>0</v>
      </c>
      <c r="G29" s="60"/>
    </row>
    <row r="30" spans="1:7" x14ac:dyDescent="0.3">
      <c r="A30" s="14" t="s">
        <v>123</v>
      </c>
      <c r="B30" s="15" t="str">
        <f>VLOOKUP($A30,'[2]1. COE '!$A$22:$D$812,2,FALSE)</f>
        <v>Nivel B4</v>
      </c>
      <c r="C30" s="16" t="str">
        <f>VLOOKUP($A30,'[2]1. COE '!$A$22:$D$812,3,FALSE)</f>
        <v>DÍA</v>
      </c>
      <c r="D30" s="122">
        <v>436670</v>
      </c>
      <c r="E30" s="17"/>
      <c r="F30" s="18">
        <f t="shared" si="2"/>
        <v>0</v>
      </c>
      <c r="G30" s="60"/>
    </row>
    <row r="31" spans="1:7" x14ac:dyDescent="0.3">
      <c r="A31" s="14" t="s">
        <v>124</v>
      </c>
      <c r="B31" s="15" t="str">
        <f>VLOOKUP($A31,'[2]1. COE '!$A$22:$D$812,2,FALSE)</f>
        <v>Nivel B3</v>
      </c>
      <c r="C31" s="16" t="str">
        <f>VLOOKUP($A31,'[2]1. COE '!$A$22:$D$812,3,FALSE)</f>
        <v>DÍA</v>
      </c>
      <c r="D31" s="122">
        <v>423051</v>
      </c>
      <c r="E31" s="17"/>
      <c r="F31" s="18">
        <f t="shared" si="2"/>
        <v>0</v>
      </c>
      <c r="G31" s="60"/>
    </row>
    <row r="32" spans="1:7" x14ac:dyDescent="0.3">
      <c r="A32" s="14" t="s">
        <v>125</v>
      </c>
      <c r="B32" s="15" t="str">
        <f>VLOOKUP($A32,'[2]1. COE '!$A$22:$D$812,2,FALSE)</f>
        <v>Nivel A2</v>
      </c>
      <c r="C32" s="16" t="str">
        <f>VLOOKUP($A32,'[2]1. COE '!$A$22:$D$812,3,FALSE)</f>
        <v>DÍA</v>
      </c>
      <c r="D32" s="122">
        <v>406409</v>
      </c>
      <c r="E32" s="17"/>
      <c r="F32" s="18">
        <f t="shared" si="2"/>
        <v>0</v>
      </c>
      <c r="G32" s="60"/>
    </row>
    <row r="33" spans="1:7" x14ac:dyDescent="0.3">
      <c r="A33" s="14" t="s">
        <v>126</v>
      </c>
      <c r="B33" s="15" t="str">
        <f>VLOOKUP($A33,'[2]1. COE '!$A$22:$D$812,2,FALSE)</f>
        <v>Nivel A1</v>
      </c>
      <c r="C33" s="16" t="str">
        <f>VLOOKUP($A33,'[2]1. COE '!$A$22:$D$812,3,FALSE)</f>
        <v>DÍA</v>
      </c>
      <c r="D33" s="122">
        <v>394238</v>
      </c>
      <c r="E33" s="17"/>
      <c r="F33" s="18">
        <f t="shared" si="2"/>
        <v>0</v>
      </c>
      <c r="G33" s="60"/>
    </row>
    <row r="34" spans="1:7" x14ac:dyDescent="0.3">
      <c r="A34" s="11" t="s">
        <v>127</v>
      </c>
      <c r="B34" s="11" t="s">
        <v>128</v>
      </c>
      <c r="C34" s="12"/>
      <c r="D34" s="123"/>
      <c r="E34" s="12"/>
      <c r="F34" s="13">
        <f>SUM(F35:F43)</f>
        <v>0</v>
      </c>
      <c r="G34" s="60"/>
    </row>
    <row r="35" spans="1:7" x14ac:dyDescent="0.3">
      <c r="A35" s="14" t="s">
        <v>129</v>
      </c>
      <c r="B35" s="15" t="str">
        <f>VLOOKUP($A35,'[2]1. COE '!$A$22:$D$812,2,FALSE)</f>
        <v>Nivel E11</v>
      </c>
      <c r="C35" s="16" t="str">
        <f>VLOOKUP($A35,'[2]1. COE '!$A$22:$D$812,3,FALSE)</f>
        <v>DÍA</v>
      </c>
      <c r="D35" s="122">
        <v>1492803</v>
      </c>
      <c r="E35" s="17"/>
      <c r="F35" s="18">
        <f>+ROUND(D35*E35,0)</f>
        <v>0</v>
      </c>
      <c r="G35" s="60"/>
    </row>
    <row r="36" spans="1:7" x14ac:dyDescent="0.3">
      <c r="A36" s="14" t="s">
        <v>130</v>
      </c>
      <c r="B36" s="15" t="str">
        <f>VLOOKUP($A36,'[2]1. COE '!$A$22:$D$812,2,FALSE)</f>
        <v>Nivel D9</v>
      </c>
      <c r="C36" s="16" t="str">
        <f>VLOOKUP($A36,'[2]1. COE '!$A$22:$D$812,3,FALSE)</f>
        <v>DÍA</v>
      </c>
      <c r="D36" s="122">
        <v>1365247</v>
      </c>
      <c r="E36" s="17"/>
      <c r="F36" s="18">
        <f>+ROUND(D36*E36,0)</f>
        <v>0</v>
      </c>
      <c r="G36" s="60"/>
    </row>
    <row r="37" spans="1:7" x14ac:dyDescent="0.3">
      <c r="A37" s="14" t="s">
        <v>131</v>
      </c>
      <c r="B37" s="15" t="str">
        <f>VLOOKUP($A37,'[2]1. COE '!$A$22:$D$812,2,FALSE)</f>
        <v>Nivel D7</v>
      </c>
      <c r="C37" s="16" t="str">
        <f>VLOOKUP($A37,'[2]1. COE '!$A$22:$D$812,3,FALSE)</f>
        <v>DÍA</v>
      </c>
      <c r="D37" s="122">
        <v>1300205</v>
      </c>
      <c r="E37" s="17"/>
      <c r="F37" s="18">
        <f t="shared" ref="F37:F43" si="3">+ROUND(D37*E37,0)</f>
        <v>0</v>
      </c>
      <c r="G37" s="60"/>
    </row>
    <row r="38" spans="1:7" x14ac:dyDescent="0.3">
      <c r="A38" s="14" t="s">
        <v>132</v>
      </c>
      <c r="B38" s="15" t="str">
        <f>VLOOKUP($A38,'[2]1. COE '!$A$22:$D$812,2,FALSE)</f>
        <v>Nivel C6</v>
      </c>
      <c r="C38" s="16" t="str">
        <f>VLOOKUP($A38,'[2]1. COE '!$A$22:$D$812,3,FALSE)</f>
        <v>DÍA</v>
      </c>
      <c r="D38" s="122">
        <v>1246270</v>
      </c>
      <c r="E38" s="17"/>
      <c r="F38" s="18">
        <f t="shared" si="3"/>
        <v>0</v>
      </c>
      <c r="G38" s="60"/>
    </row>
    <row r="39" spans="1:7" x14ac:dyDescent="0.3">
      <c r="A39" s="14" t="s">
        <v>133</v>
      </c>
      <c r="B39" s="15" t="str">
        <f>VLOOKUP($A39,'[2]1. COE '!$A$22:$D$812,2,FALSE)</f>
        <v>Nivel C5</v>
      </c>
      <c r="C39" s="16" t="str">
        <f>VLOOKUP($A39,'[2]1. COE '!$A$22:$D$812,3,FALSE)</f>
        <v>DÍA</v>
      </c>
      <c r="D39" s="122">
        <v>1175942</v>
      </c>
      <c r="E39" s="17"/>
      <c r="F39" s="18">
        <f t="shared" si="3"/>
        <v>0</v>
      </c>
      <c r="G39" s="60"/>
    </row>
    <row r="40" spans="1:7" x14ac:dyDescent="0.3">
      <c r="A40" s="14" t="s">
        <v>134</v>
      </c>
      <c r="B40" s="15" t="str">
        <f>VLOOKUP($A40,'[2]1. COE '!$A$22:$D$812,2,FALSE)</f>
        <v>Nivel B4</v>
      </c>
      <c r="C40" s="16" t="str">
        <f>VLOOKUP($A40,'[2]1. COE '!$A$22:$D$812,3,FALSE)</f>
        <v>DÍA</v>
      </c>
      <c r="D40" s="122">
        <v>1054033</v>
      </c>
      <c r="E40" s="17"/>
      <c r="F40" s="18">
        <f t="shared" si="3"/>
        <v>0</v>
      </c>
      <c r="G40" s="60"/>
    </row>
    <row r="41" spans="1:7" x14ac:dyDescent="0.3">
      <c r="A41" s="14" t="s">
        <v>135</v>
      </c>
      <c r="B41" s="15" t="str">
        <f>VLOOKUP($A41,'[2]1. COE '!$A$22:$D$812,2,FALSE)</f>
        <v>Nivel B3</v>
      </c>
      <c r="C41" s="16" t="str">
        <f>VLOOKUP($A41,'[2]1. COE '!$A$22:$D$812,3,FALSE)</f>
        <v>DÍA</v>
      </c>
      <c r="D41" s="122">
        <v>157154</v>
      </c>
      <c r="E41" s="17"/>
      <c r="F41" s="18">
        <f t="shared" si="3"/>
        <v>0</v>
      </c>
      <c r="G41" s="60"/>
    </row>
    <row r="42" spans="1:7" x14ac:dyDescent="0.3">
      <c r="A42" s="14" t="s">
        <v>136</v>
      </c>
      <c r="B42" s="15" t="str">
        <f>VLOOKUP($A42,'[2]1. COE '!$A$22:$D$812,2,FALSE)</f>
        <v>Nivel A2</v>
      </c>
      <c r="C42" s="16" t="str">
        <f>VLOOKUP($A42,'[2]1. COE '!$A$22:$D$812,3,FALSE)</f>
        <v>DÍA</v>
      </c>
      <c r="D42" s="122">
        <v>1033724</v>
      </c>
      <c r="E42" s="17"/>
      <c r="F42" s="18">
        <f t="shared" si="3"/>
        <v>0</v>
      </c>
      <c r="G42" s="60"/>
    </row>
    <row r="43" spans="1:7" x14ac:dyDescent="0.3">
      <c r="A43" s="14" t="s">
        <v>137</v>
      </c>
      <c r="B43" s="15" t="str">
        <f>VLOOKUP($A43,'[2]1. COE '!$A$22:$D$812,2,FALSE)</f>
        <v>Nivel A1</v>
      </c>
      <c r="C43" s="16" t="str">
        <f>VLOOKUP($A43,'[2]1. COE '!$A$22:$D$812,3,FALSE)</f>
        <v>DÍA</v>
      </c>
      <c r="D43" s="122">
        <v>1003241</v>
      </c>
      <c r="E43" s="17"/>
      <c r="F43" s="18">
        <f t="shared" si="3"/>
        <v>0</v>
      </c>
      <c r="G43" s="60"/>
    </row>
    <row r="44" spans="1:7" x14ac:dyDescent="0.3">
      <c r="A44" s="8" t="s">
        <v>138</v>
      </c>
      <c r="B44" s="7" t="s">
        <v>139</v>
      </c>
      <c r="C44" s="19"/>
      <c r="D44" s="124"/>
      <c r="E44" s="19"/>
      <c r="F44" s="20">
        <f>SUM(F45:F53)</f>
        <v>0</v>
      </c>
      <c r="G44" s="60"/>
    </row>
    <row r="45" spans="1:7" x14ac:dyDescent="0.3">
      <c r="A45" s="14" t="s">
        <v>140</v>
      </c>
      <c r="B45" s="15" t="str">
        <f>VLOOKUP($A45,'[2]1. COE '!$A$22:$D$812,2,FALSE)</f>
        <v>Insulation Foreman</v>
      </c>
      <c r="C45" s="16" t="str">
        <f>VLOOKUP($A45,'[2]1. COE '!$A$22:$D$812,3,FALSE)</f>
        <v>DÍA</v>
      </c>
      <c r="D45" s="122">
        <v>1886636</v>
      </c>
      <c r="E45" s="17"/>
      <c r="F45" s="18">
        <f>+ROUND(D45*E45,0)</f>
        <v>0</v>
      </c>
      <c r="G45" s="60"/>
    </row>
    <row r="46" spans="1:7" x14ac:dyDescent="0.3">
      <c r="A46" s="14" t="s">
        <v>141</v>
      </c>
      <c r="B46" s="15" t="s">
        <v>142</v>
      </c>
      <c r="C46" s="16" t="s">
        <v>143</v>
      </c>
      <c r="D46" s="122">
        <v>1886636</v>
      </c>
      <c r="E46" s="17"/>
      <c r="F46" s="18">
        <f>+ROUND(D46*E46,0)</f>
        <v>0</v>
      </c>
      <c r="G46" s="60"/>
    </row>
    <row r="47" spans="1:7" x14ac:dyDescent="0.3">
      <c r="A47" s="14" t="s">
        <v>144</v>
      </c>
      <c r="B47" s="15" t="str">
        <f>VLOOKUP($A47,'[2]1. COE '!$A$22:$D$812,2,FALSE)</f>
        <v>Pipe Foreman</v>
      </c>
      <c r="C47" s="16" t="str">
        <f>VLOOKUP($A47,'[2]1. COE '!$A$22:$D$812,3,FALSE)</f>
        <v>DÍA</v>
      </c>
      <c r="D47" s="122">
        <v>1886636</v>
      </c>
      <c r="E47" s="21"/>
      <c r="F47" s="22">
        <f>+ROUND(D47*E47,0)</f>
        <v>0</v>
      </c>
      <c r="G47" s="60"/>
    </row>
    <row r="48" spans="1:7" x14ac:dyDescent="0.3">
      <c r="A48" s="14" t="s">
        <v>145</v>
      </c>
      <c r="B48" s="15" t="str">
        <f>VLOOKUP($A48,'[2]1. COE '!$A$22:$D$812,2,FALSE)</f>
        <v>Welder I</v>
      </c>
      <c r="C48" s="16" t="str">
        <f>VLOOKUP($A48,'[2]1. COE '!$A$22:$D$812,3,FALSE)</f>
        <v>DÍA</v>
      </c>
      <c r="D48" s="122">
        <v>1568565</v>
      </c>
      <c r="E48" s="21"/>
      <c r="F48" s="22">
        <f t="shared" ref="F48:F53" si="4">+ROUND(D48*E48,0)</f>
        <v>0</v>
      </c>
      <c r="G48" s="60"/>
    </row>
    <row r="49" spans="1:7" x14ac:dyDescent="0.3">
      <c r="A49" s="14" t="s">
        <v>146</v>
      </c>
      <c r="B49" s="15" t="str">
        <f>VLOOKUP($A49,'[2]1. COE '!$A$22:$D$812,2,FALSE)</f>
        <v>Welder II</v>
      </c>
      <c r="C49" s="16" t="str">
        <f>VLOOKUP($A49,'[2]1. COE '!$A$22:$D$812,3,FALSE)</f>
        <v>DÍA</v>
      </c>
      <c r="D49" s="122">
        <v>1480633</v>
      </c>
      <c r="E49" s="21"/>
      <c r="F49" s="22">
        <f t="shared" si="4"/>
        <v>0</v>
      </c>
      <c r="G49" s="60"/>
    </row>
    <row r="50" spans="1:7" x14ac:dyDescent="0.3">
      <c r="A50" s="14" t="s">
        <v>147</v>
      </c>
      <c r="B50" s="15" t="str">
        <f>VLOOKUP($A50,'[2]1. COE '!$A$22:$D$812,2,FALSE)</f>
        <v>Pipefitter</v>
      </c>
      <c r="C50" s="16" t="str">
        <f>VLOOKUP($A50,'[2]1. COE '!$A$22:$D$812,3,FALSE)</f>
        <v>DÍA</v>
      </c>
      <c r="D50" s="122">
        <v>1480633</v>
      </c>
      <c r="E50" s="21"/>
      <c r="F50" s="22">
        <f t="shared" si="4"/>
        <v>0</v>
      </c>
      <c r="G50" s="60"/>
    </row>
    <row r="51" spans="1:7" x14ac:dyDescent="0.3">
      <c r="A51" s="14" t="s">
        <v>148</v>
      </c>
      <c r="B51" s="15" t="str">
        <f>VLOOKUP($A51,'[2]1. COE '!$A$22:$D$812,2,FALSE)</f>
        <v>Mechanic</v>
      </c>
      <c r="C51" s="16" t="str">
        <f>VLOOKUP($A51,'[2]1. COE '!$A$22:$D$812,3,FALSE)</f>
        <v>DÍA</v>
      </c>
      <c r="D51" s="122">
        <v>1480633</v>
      </c>
      <c r="E51" s="21"/>
      <c r="F51" s="22">
        <f t="shared" si="4"/>
        <v>0</v>
      </c>
      <c r="G51" s="60"/>
    </row>
    <row r="52" spans="1:7" x14ac:dyDescent="0.3">
      <c r="A52" s="14" t="s">
        <v>149</v>
      </c>
      <c r="B52" s="15" t="str">
        <f>VLOOKUP($A52,'[2]1. COE '!$A$22:$D$812,2,FALSE)</f>
        <v>Boilermaker foreman</v>
      </c>
      <c r="C52" s="16" t="str">
        <f>VLOOKUP($A52,'[2]1. COE '!$A$22:$D$812,3,FALSE)</f>
        <v>DÍA</v>
      </c>
      <c r="D52" s="122">
        <v>1886636</v>
      </c>
      <c r="E52" s="21"/>
      <c r="F52" s="22">
        <f t="shared" si="4"/>
        <v>0</v>
      </c>
      <c r="G52" s="60"/>
    </row>
    <row r="53" spans="1:7" x14ac:dyDescent="0.3">
      <c r="A53" s="14" t="s">
        <v>150</v>
      </c>
      <c r="B53" s="15" t="str">
        <f>VLOOKUP($A53,'[2]1. COE '!$A$22:$D$812,2,FALSE)</f>
        <v>Boilermaker</v>
      </c>
      <c r="C53" s="16" t="str">
        <f>VLOOKUP($A53,'[2]1. COE '!$A$22:$D$812,3,FALSE)</f>
        <v>DÍA</v>
      </c>
      <c r="D53" s="122">
        <v>1568565</v>
      </c>
      <c r="E53" s="21"/>
      <c r="F53" s="22">
        <f t="shared" si="4"/>
        <v>0</v>
      </c>
      <c r="G53" s="60"/>
    </row>
    <row r="54" spans="1:7" x14ac:dyDescent="0.3">
      <c r="A54" s="3" t="s">
        <v>151</v>
      </c>
      <c r="B54" s="4" t="s">
        <v>152</v>
      </c>
      <c r="C54" s="5"/>
      <c r="D54" s="125"/>
      <c r="E54" s="5"/>
      <c r="F54" s="6">
        <f>+F55+F66+F77+F88</f>
        <v>0</v>
      </c>
      <c r="G54" s="60"/>
    </row>
    <row r="55" spans="1:7" x14ac:dyDescent="0.3">
      <c r="A55" s="7" t="s">
        <v>4</v>
      </c>
      <c r="B55" s="7" t="s">
        <v>5</v>
      </c>
      <c r="C55" s="19"/>
      <c r="D55" s="124"/>
      <c r="E55" s="19"/>
      <c r="F55" s="20">
        <f>SUM(F56:F65)</f>
        <v>0</v>
      </c>
      <c r="G55" s="60"/>
    </row>
    <row r="56" spans="1:7" x14ac:dyDescent="0.3">
      <c r="A56" s="14" t="s">
        <v>153</v>
      </c>
      <c r="B56" s="15" t="str">
        <f>VLOOKUP($A56,'[2]1. COE '!$A$22:$D$812,2,FALSE)</f>
        <v>Tarifa Integral por Especialidad Metalistería</v>
      </c>
      <c r="C56" s="16" t="str">
        <f>VLOOKUP($A56,'[2]1. COE '!$A$22:$D$812,3,FALSE)</f>
        <v>HH</v>
      </c>
      <c r="D56" s="122">
        <v>59112</v>
      </c>
      <c r="E56" s="17"/>
      <c r="F56" s="23">
        <f>+ROUND(D56*E56,0)</f>
        <v>0</v>
      </c>
      <c r="G56" s="60"/>
    </row>
    <row r="57" spans="1:7" x14ac:dyDescent="0.3">
      <c r="A57" s="14" t="s">
        <v>154</v>
      </c>
      <c r="B57" s="15" t="str">
        <f>VLOOKUP($A57,'[2]1. COE '!$A$22:$D$812,2,FALSE)</f>
        <v>Tarifa Integral por Especialidad Soldadura</v>
      </c>
      <c r="C57" s="16" t="str">
        <f>VLOOKUP($A57,'[2]1. COE '!$A$22:$D$812,3,FALSE)</f>
        <v>HH</v>
      </c>
      <c r="D57" s="122">
        <v>61525</v>
      </c>
      <c r="E57" s="21"/>
      <c r="F57" s="24">
        <f>+ROUND(D57*E57,0)</f>
        <v>0</v>
      </c>
      <c r="G57" s="60"/>
    </row>
    <row r="58" spans="1:7" x14ac:dyDescent="0.3">
      <c r="A58" s="14" t="s">
        <v>155</v>
      </c>
      <c r="B58" s="15" t="str">
        <f>VLOOKUP($A58,'[2]1. COE '!$A$22:$D$812,2,FALSE)</f>
        <v>Tarifa Integral por Especialidad Mecánica</v>
      </c>
      <c r="C58" s="16" t="str">
        <f>VLOOKUP($A58,'[2]1. COE '!$A$22:$D$812,3,FALSE)</f>
        <v>HH</v>
      </c>
      <c r="D58" s="122">
        <v>61601</v>
      </c>
      <c r="E58" s="21"/>
      <c r="F58" s="24">
        <f t="shared" ref="F58:F65" si="5">+ROUND(D58*E58,0)</f>
        <v>0</v>
      </c>
      <c r="G58" s="60"/>
    </row>
    <row r="59" spans="1:7" x14ac:dyDescent="0.3">
      <c r="A59" s="14" t="s">
        <v>156</v>
      </c>
      <c r="B59" s="15" t="str">
        <f>VLOOKUP($A59,'[2]1. COE '!$A$22:$D$812,2,FALSE)</f>
        <v>Tarifa Integral por Especialidad Electricidad</v>
      </c>
      <c r="C59" s="16" t="str">
        <f>VLOOKUP($A59,'[2]1. COE '!$A$22:$D$812,3,FALSE)</f>
        <v>HH</v>
      </c>
      <c r="D59" s="122">
        <v>61601</v>
      </c>
      <c r="E59" s="21"/>
      <c r="F59" s="24">
        <f t="shared" si="5"/>
        <v>0</v>
      </c>
      <c r="G59" s="60"/>
    </row>
    <row r="60" spans="1:7" x14ac:dyDescent="0.3">
      <c r="A60" s="14" t="s">
        <v>157</v>
      </c>
      <c r="B60" s="15" t="str">
        <f>VLOOKUP($A60,'[2]1. COE '!$A$22:$D$812,2,FALSE)</f>
        <v>Tarifa Integral por Especialidad Instrumentista</v>
      </c>
      <c r="C60" s="16" t="str">
        <f>VLOOKUP($A60,'[2]1. COE '!$A$22:$D$812,3,FALSE)</f>
        <v>HH</v>
      </c>
      <c r="D60" s="122">
        <v>61677</v>
      </c>
      <c r="E60" s="21"/>
      <c r="F60" s="24">
        <f t="shared" si="5"/>
        <v>0</v>
      </c>
      <c r="G60" s="60"/>
    </row>
    <row r="61" spans="1:7" x14ac:dyDescent="0.3">
      <c r="A61" s="14" t="s">
        <v>158</v>
      </c>
      <c r="B61" s="15" t="str">
        <f>VLOOKUP($A61,'[2]1. COE '!$A$22:$D$812,2,FALSE)</f>
        <v>Tarifa Integral por Especialidad Refractarista</v>
      </c>
      <c r="C61" s="16" t="str">
        <f>VLOOKUP($A61,'[2]1. COE '!$A$22:$D$812,3,FALSE)</f>
        <v>HH</v>
      </c>
      <c r="D61" s="122">
        <v>56034</v>
      </c>
      <c r="E61" s="21"/>
      <c r="F61" s="24">
        <f t="shared" si="5"/>
        <v>0</v>
      </c>
      <c r="G61" s="60"/>
    </row>
    <row r="62" spans="1:7" x14ac:dyDescent="0.3">
      <c r="A62" s="14" t="s">
        <v>159</v>
      </c>
      <c r="B62" s="15" t="str">
        <f>VLOOKUP($A62,'[2]1. COE '!$A$22:$D$812,2,FALSE)</f>
        <v>Tarifa Integral por Especialidad limpieza de equipos</v>
      </c>
      <c r="C62" s="16" t="str">
        <f>VLOOKUP($A62,'[2]1. COE '!$A$22:$D$812,3,FALSE)</f>
        <v>HH</v>
      </c>
      <c r="D62" s="122">
        <v>57228</v>
      </c>
      <c r="E62" s="21"/>
      <c r="F62" s="24">
        <f t="shared" si="5"/>
        <v>0</v>
      </c>
      <c r="G62" s="60"/>
    </row>
    <row r="63" spans="1:7" x14ac:dyDescent="0.3">
      <c r="A63" s="14" t="s">
        <v>160</v>
      </c>
      <c r="B63" s="15" t="str">
        <f>VLOOKUP($A63,'[2]1. COE '!$A$22:$D$812,2,FALSE)</f>
        <v>Tarifa Integral por Especialidad Aislamiento y Obra civil</v>
      </c>
      <c r="C63" s="16" t="str">
        <f>VLOOKUP($A63,'[2]1. COE '!$A$22:$D$812,3,FALSE)</f>
        <v>HH</v>
      </c>
      <c r="D63" s="122">
        <v>55844</v>
      </c>
      <c r="E63" s="21"/>
      <c r="F63" s="24">
        <f t="shared" si="5"/>
        <v>0</v>
      </c>
      <c r="G63" s="60"/>
    </row>
    <row r="64" spans="1:7" x14ac:dyDescent="0.3">
      <c r="A64" s="14" t="s">
        <v>161</v>
      </c>
      <c r="B64" s="15" t="str">
        <f>VLOOKUP($A64,'[2]1. COE '!$A$22:$D$812,2,FALSE)</f>
        <v>Tarifa Integral por Especialidad Pintura</v>
      </c>
      <c r="C64" s="16" t="str">
        <f>VLOOKUP($A64,'[2]1. COE '!$A$22:$D$812,3,FALSE)</f>
        <v>HH</v>
      </c>
      <c r="D64" s="122">
        <v>54600</v>
      </c>
      <c r="E64" s="21"/>
      <c r="F64" s="24">
        <f t="shared" si="5"/>
        <v>0</v>
      </c>
      <c r="G64" s="60"/>
    </row>
    <row r="65" spans="1:7" x14ac:dyDescent="0.3">
      <c r="A65" s="14" t="s">
        <v>162</v>
      </c>
      <c r="B65" s="15" t="str">
        <f>VLOOKUP($A65,'[2]1. COE '!$A$22:$D$812,2,FALSE)</f>
        <v>Tarifa Integral por Especialidad Andamios</v>
      </c>
      <c r="C65" s="16" t="str">
        <f>VLOOKUP($A65,'[2]1. COE '!$A$22:$D$812,3,FALSE)</f>
        <v>HH</v>
      </c>
      <c r="D65" s="122">
        <v>57275</v>
      </c>
      <c r="E65" s="21"/>
      <c r="F65" s="24">
        <f t="shared" si="5"/>
        <v>0</v>
      </c>
      <c r="G65" s="60"/>
    </row>
    <row r="66" spans="1:7" x14ac:dyDescent="0.3">
      <c r="A66" s="7" t="s">
        <v>6</v>
      </c>
      <c r="B66" s="7" t="s">
        <v>7</v>
      </c>
      <c r="C66" s="19"/>
      <c r="D66" s="124"/>
      <c r="E66" s="19"/>
      <c r="F66" s="20">
        <f>SUM(F67:F76)</f>
        <v>0</v>
      </c>
      <c r="G66" s="60"/>
    </row>
    <row r="67" spans="1:7" x14ac:dyDescent="0.3">
      <c r="A67" s="14" t="s">
        <v>163</v>
      </c>
      <c r="B67" s="15" t="str">
        <f>VLOOKUP($A67,'[2]1. COE '!$A$22:$D$812,2,FALSE)</f>
        <v>Tarifa Integral por Especialidad Metalistería</v>
      </c>
      <c r="C67" s="16" t="str">
        <f>VLOOKUP($A67,'[2]1. COE '!$A$22:$D$812,3,FALSE)</f>
        <v>HH</v>
      </c>
      <c r="D67" s="122">
        <v>67071</v>
      </c>
      <c r="E67" s="17"/>
      <c r="F67" s="23">
        <f>+ROUND(D67*E67,0)</f>
        <v>0</v>
      </c>
      <c r="G67" s="60"/>
    </row>
    <row r="68" spans="1:7" x14ac:dyDescent="0.3">
      <c r="A68" s="14" t="s">
        <v>164</v>
      </c>
      <c r="B68" s="15" t="str">
        <f>VLOOKUP($A68,'[2]1. COE '!$A$22:$D$812,2,FALSE)</f>
        <v>Tarifa Integral por Especialidad Soldadura</v>
      </c>
      <c r="C68" s="16" t="str">
        <f>VLOOKUP($A68,'[2]1. COE '!$A$22:$D$812,3,FALSE)</f>
        <v>HH</v>
      </c>
      <c r="D68" s="122">
        <v>69954</v>
      </c>
      <c r="E68" s="21"/>
      <c r="F68" s="24">
        <f>+ROUND(D68*E68,0)</f>
        <v>0</v>
      </c>
      <c r="G68" s="60"/>
    </row>
    <row r="69" spans="1:7" x14ac:dyDescent="0.3">
      <c r="A69" s="14" t="s">
        <v>165</v>
      </c>
      <c r="B69" s="15" t="str">
        <f>VLOOKUP($A69,'[2]1. COE '!$A$22:$D$812,2,FALSE)</f>
        <v>Tarifa Integral por Especialidad Mecánica</v>
      </c>
      <c r="C69" s="16" t="str">
        <f>VLOOKUP($A69,'[2]1. COE '!$A$22:$D$812,3,FALSE)</f>
        <v>HH</v>
      </c>
      <c r="D69" s="122">
        <v>65053</v>
      </c>
      <c r="E69" s="21"/>
      <c r="F69" s="24">
        <f t="shared" ref="F69:F98" si="6">+ROUND(D69*E69,0)</f>
        <v>0</v>
      </c>
      <c r="G69" s="60"/>
    </row>
    <row r="70" spans="1:7" x14ac:dyDescent="0.3">
      <c r="A70" s="14" t="s">
        <v>166</v>
      </c>
      <c r="B70" s="15" t="str">
        <f>VLOOKUP($A70,'[2]1. COE '!$A$22:$D$812,2,FALSE)</f>
        <v>Tarifa Integral por Especialidad Electricidad</v>
      </c>
      <c r="C70" s="16" t="str">
        <f>VLOOKUP($A70,'[2]1. COE '!$A$22:$D$812,3,FALSE)</f>
        <v>HH</v>
      </c>
      <c r="D70" s="122">
        <v>65053</v>
      </c>
      <c r="E70" s="21"/>
      <c r="F70" s="24">
        <f t="shared" si="6"/>
        <v>0</v>
      </c>
      <c r="G70" s="60"/>
    </row>
    <row r="71" spans="1:7" x14ac:dyDescent="0.3">
      <c r="A71" s="14" t="s">
        <v>167</v>
      </c>
      <c r="B71" s="15" t="str">
        <f>VLOOKUP($A71,'[2]1. COE '!$A$22:$D$812,2,FALSE)</f>
        <v>Tarifa Integral por Especialidad Instrumentista</v>
      </c>
      <c r="C71" s="16" t="str">
        <f>VLOOKUP($A71,'[2]1. COE '!$A$22:$D$812,3,FALSE)</f>
        <v>HH</v>
      </c>
      <c r="D71" s="122">
        <v>65270</v>
      </c>
      <c r="E71" s="21"/>
      <c r="F71" s="24">
        <f t="shared" si="6"/>
        <v>0</v>
      </c>
      <c r="G71" s="60"/>
    </row>
    <row r="72" spans="1:7" x14ac:dyDescent="0.3">
      <c r="A72" s="14" t="s">
        <v>168</v>
      </c>
      <c r="B72" s="15" t="str">
        <f>VLOOKUP($A72,'[2]1. COE '!$A$22:$D$812,2,FALSE)</f>
        <v>Tarifa Integral por Especialidad Refractarista</v>
      </c>
      <c r="C72" s="16" t="str">
        <f>VLOOKUP($A72,'[2]1. COE '!$A$22:$D$812,3,FALSE)</f>
        <v>HH</v>
      </c>
      <c r="D72" s="122">
        <v>63436</v>
      </c>
      <c r="E72" s="21"/>
      <c r="F72" s="24">
        <f t="shared" si="6"/>
        <v>0</v>
      </c>
      <c r="G72" s="60"/>
    </row>
    <row r="73" spans="1:7" x14ac:dyDescent="0.3">
      <c r="A73" s="14" t="s">
        <v>169</v>
      </c>
      <c r="B73" s="15" t="str">
        <f>VLOOKUP($A73,'[2]1. COE '!$A$22:$D$812,2,FALSE)</f>
        <v>Tarifa Integral por Especialidad limpieza de equipos</v>
      </c>
      <c r="C73" s="16" t="str">
        <f>VLOOKUP($A73,'[2]1. COE '!$A$22:$D$812,3,FALSE)</f>
        <v>HH</v>
      </c>
      <c r="D73" s="122">
        <v>64845</v>
      </c>
      <c r="E73" s="21"/>
      <c r="F73" s="24">
        <f t="shared" si="6"/>
        <v>0</v>
      </c>
      <c r="G73" s="60"/>
    </row>
    <row r="74" spans="1:7" x14ac:dyDescent="0.3">
      <c r="A74" s="14" t="s">
        <v>170</v>
      </c>
      <c r="B74" s="15" t="str">
        <f>VLOOKUP($A74,'[2]1. COE '!$A$22:$D$812,2,FALSE)</f>
        <v>Tarifa Integral por Especialidad Aislamiento y Obra civil</v>
      </c>
      <c r="C74" s="16" t="str">
        <f>VLOOKUP($A74,'[2]1. COE '!$A$22:$D$812,3,FALSE)</f>
        <v>HH</v>
      </c>
      <c r="D74" s="122">
        <v>58845</v>
      </c>
      <c r="E74" s="21"/>
      <c r="F74" s="24">
        <f t="shared" si="6"/>
        <v>0</v>
      </c>
      <c r="G74" s="60"/>
    </row>
    <row r="75" spans="1:7" x14ac:dyDescent="0.3">
      <c r="A75" s="14" t="s">
        <v>171</v>
      </c>
      <c r="B75" s="15" t="str">
        <f>VLOOKUP($A75,'[2]1. COE '!$A$22:$D$812,2,FALSE)</f>
        <v>Tarifa Integral por Especialidad Pintura</v>
      </c>
      <c r="C75" s="16" t="str">
        <f>VLOOKUP($A75,'[2]1. COE '!$A$22:$D$812,3,FALSE)</f>
        <v>HH</v>
      </c>
      <c r="D75" s="122">
        <v>61711</v>
      </c>
      <c r="E75" s="21"/>
      <c r="F75" s="24">
        <f t="shared" si="6"/>
        <v>0</v>
      </c>
      <c r="G75" s="60"/>
    </row>
    <row r="76" spans="1:7" x14ac:dyDescent="0.3">
      <c r="A76" s="14" t="s">
        <v>172</v>
      </c>
      <c r="B76" s="15" t="str">
        <f>VLOOKUP($A76,'[2]1. COE '!$A$22:$D$812,2,FALSE)</f>
        <v>Tarifa Integral por Especialidad Andamios</v>
      </c>
      <c r="C76" s="16" t="str">
        <f>VLOOKUP($A76,'[2]1. COE '!$A$22:$D$812,3,FALSE)</f>
        <v>HH</v>
      </c>
      <c r="D76" s="122">
        <v>60820</v>
      </c>
      <c r="E76" s="21"/>
      <c r="F76" s="24">
        <f t="shared" si="6"/>
        <v>0</v>
      </c>
      <c r="G76" s="60"/>
    </row>
    <row r="77" spans="1:7" x14ac:dyDescent="0.3">
      <c r="A77" s="61" t="s">
        <v>8</v>
      </c>
      <c r="B77" s="61" t="s">
        <v>9</v>
      </c>
      <c r="C77" s="62"/>
      <c r="D77" s="126"/>
      <c r="E77" s="62"/>
      <c r="F77" s="63">
        <f>SUM(F78:F87)</f>
        <v>0</v>
      </c>
      <c r="G77" s="60"/>
    </row>
    <row r="78" spans="1:7" x14ac:dyDescent="0.3">
      <c r="A78" s="14" t="s">
        <v>173</v>
      </c>
      <c r="B78" s="14" t="s">
        <v>174</v>
      </c>
      <c r="C78" s="48" t="s">
        <v>175</v>
      </c>
      <c r="D78" s="127">
        <v>66529</v>
      </c>
      <c r="E78" s="21"/>
      <c r="F78" s="24">
        <f t="shared" si="6"/>
        <v>0</v>
      </c>
      <c r="G78" s="60"/>
    </row>
    <row r="79" spans="1:7" x14ac:dyDescent="0.3">
      <c r="A79" s="14" t="s">
        <v>176</v>
      </c>
      <c r="B79" s="14" t="s">
        <v>177</v>
      </c>
      <c r="C79" s="48" t="s">
        <v>175</v>
      </c>
      <c r="D79" s="127">
        <v>69336</v>
      </c>
      <c r="E79" s="21"/>
      <c r="F79" s="24">
        <f t="shared" si="6"/>
        <v>0</v>
      </c>
      <c r="G79" s="60"/>
    </row>
    <row r="80" spans="1:7" x14ac:dyDescent="0.3">
      <c r="A80" s="14" t="s">
        <v>178</v>
      </c>
      <c r="B80" s="14" t="s">
        <v>179</v>
      </c>
      <c r="C80" s="48" t="s">
        <v>175</v>
      </c>
      <c r="D80" s="127">
        <v>69420</v>
      </c>
      <c r="E80" s="21"/>
      <c r="F80" s="24">
        <f t="shared" si="6"/>
        <v>0</v>
      </c>
      <c r="G80" s="60"/>
    </row>
    <row r="81" spans="1:7" x14ac:dyDescent="0.3">
      <c r="A81" s="14" t="s">
        <v>180</v>
      </c>
      <c r="B81" s="14" t="s">
        <v>181</v>
      </c>
      <c r="C81" s="48" t="s">
        <v>175</v>
      </c>
      <c r="D81" s="127">
        <v>69420</v>
      </c>
      <c r="E81" s="21"/>
      <c r="F81" s="24">
        <f t="shared" si="6"/>
        <v>0</v>
      </c>
      <c r="G81" s="60"/>
    </row>
    <row r="82" spans="1:7" x14ac:dyDescent="0.3">
      <c r="A82" s="14" t="s">
        <v>182</v>
      </c>
      <c r="B82" s="14" t="s">
        <v>183</v>
      </c>
      <c r="C82" s="48" t="s">
        <v>175</v>
      </c>
      <c r="D82" s="127">
        <v>69520</v>
      </c>
      <c r="E82" s="21"/>
      <c r="F82" s="24">
        <f t="shared" si="6"/>
        <v>0</v>
      </c>
      <c r="G82" s="60"/>
    </row>
    <row r="83" spans="1:7" x14ac:dyDescent="0.3">
      <c r="A83" s="14" t="s">
        <v>184</v>
      </c>
      <c r="B83" s="14" t="s">
        <v>185</v>
      </c>
      <c r="C83" s="48" t="s">
        <v>175</v>
      </c>
      <c r="D83" s="127">
        <v>62828</v>
      </c>
      <c r="E83" s="21"/>
      <c r="F83" s="24">
        <f t="shared" si="6"/>
        <v>0</v>
      </c>
      <c r="G83" s="60"/>
    </row>
    <row r="84" spans="1:7" x14ac:dyDescent="0.3">
      <c r="A84" s="14" t="s">
        <v>186</v>
      </c>
      <c r="B84" s="14" t="s">
        <v>187</v>
      </c>
      <c r="C84" s="48" t="s">
        <v>175</v>
      </c>
      <c r="D84" s="127">
        <v>60368</v>
      </c>
      <c r="E84" s="21"/>
      <c r="F84" s="24">
        <f t="shared" si="6"/>
        <v>0</v>
      </c>
      <c r="G84" s="60"/>
    </row>
    <row r="85" spans="1:7" x14ac:dyDescent="0.3">
      <c r="A85" s="14" t="s">
        <v>188</v>
      </c>
      <c r="B85" s="14" t="s">
        <v>189</v>
      </c>
      <c r="C85" s="48" t="s">
        <v>175</v>
      </c>
      <c r="D85" s="127">
        <v>58926</v>
      </c>
      <c r="E85" s="21"/>
      <c r="F85" s="24">
        <f t="shared" si="6"/>
        <v>0</v>
      </c>
      <c r="G85" s="60"/>
    </row>
    <row r="86" spans="1:7" x14ac:dyDescent="0.3">
      <c r="A86" s="14" t="s">
        <v>190</v>
      </c>
      <c r="B86" s="14" t="s">
        <v>191</v>
      </c>
      <c r="C86" s="48" t="s">
        <v>175</v>
      </c>
      <c r="D86" s="127">
        <v>57652</v>
      </c>
      <c r="E86" s="21"/>
      <c r="F86" s="24">
        <f t="shared" si="6"/>
        <v>0</v>
      </c>
      <c r="G86" s="60"/>
    </row>
    <row r="87" spans="1:7" x14ac:dyDescent="0.3">
      <c r="A87" s="14" t="s">
        <v>192</v>
      </c>
      <c r="B87" s="14" t="s">
        <v>193</v>
      </c>
      <c r="C87" s="48" t="s">
        <v>175</v>
      </c>
      <c r="D87" s="127">
        <v>60402</v>
      </c>
      <c r="E87" s="21"/>
      <c r="F87" s="24">
        <f t="shared" si="6"/>
        <v>0</v>
      </c>
      <c r="G87" s="60"/>
    </row>
    <row r="88" spans="1:7" x14ac:dyDescent="0.3">
      <c r="A88" s="61" t="s">
        <v>10</v>
      </c>
      <c r="B88" s="61" t="s">
        <v>11</v>
      </c>
      <c r="C88" s="62"/>
      <c r="D88" s="126"/>
      <c r="E88" s="62"/>
      <c r="F88" s="63">
        <f>SUM(F89:F98)</f>
        <v>0</v>
      </c>
      <c r="G88" s="60"/>
    </row>
    <row r="89" spans="1:7" x14ac:dyDescent="0.3">
      <c r="A89" s="14" t="s">
        <v>194</v>
      </c>
      <c r="B89" s="14" t="s">
        <v>174</v>
      </c>
      <c r="C89" s="48" t="s">
        <v>175</v>
      </c>
      <c r="D89" s="127">
        <v>75253</v>
      </c>
      <c r="E89" s="21"/>
      <c r="F89" s="24">
        <f t="shared" si="6"/>
        <v>0</v>
      </c>
      <c r="G89" s="60"/>
    </row>
    <row r="90" spans="1:7" x14ac:dyDescent="0.3">
      <c r="A90" s="14" t="s">
        <v>195</v>
      </c>
      <c r="B90" s="14" t="s">
        <v>177</v>
      </c>
      <c r="C90" s="48" t="s">
        <v>175</v>
      </c>
      <c r="D90" s="127">
        <v>81808</v>
      </c>
      <c r="E90" s="21"/>
      <c r="F90" s="24">
        <f t="shared" si="6"/>
        <v>0</v>
      </c>
      <c r="G90" s="60"/>
    </row>
    <row r="91" spans="1:7" x14ac:dyDescent="0.3">
      <c r="A91" s="14" t="s">
        <v>196</v>
      </c>
      <c r="B91" s="14" t="s">
        <v>179</v>
      </c>
      <c r="C91" s="48" t="s">
        <v>175</v>
      </c>
      <c r="D91" s="127">
        <v>75226</v>
      </c>
      <c r="E91" s="21"/>
      <c r="F91" s="24">
        <f t="shared" si="6"/>
        <v>0</v>
      </c>
      <c r="G91" s="60"/>
    </row>
    <row r="92" spans="1:7" x14ac:dyDescent="0.3">
      <c r="A92" s="14" t="s">
        <v>197</v>
      </c>
      <c r="B92" s="14" t="s">
        <v>181</v>
      </c>
      <c r="C92" s="48" t="s">
        <v>175</v>
      </c>
      <c r="D92" s="127">
        <v>70715</v>
      </c>
      <c r="E92" s="21"/>
      <c r="F92" s="24">
        <f t="shared" si="6"/>
        <v>0</v>
      </c>
      <c r="G92" s="60"/>
    </row>
    <row r="93" spans="1:7" x14ac:dyDescent="0.3">
      <c r="A93" s="14" t="s">
        <v>198</v>
      </c>
      <c r="B93" s="14" t="s">
        <v>183</v>
      </c>
      <c r="C93" s="48" t="s">
        <v>175</v>
      </c>
      <c r="D93" s="127">
        <v>75226</v>
      </c>
      <c r="E93" s="21"/>
      <c r="F93" s="24">
        <f t="shared" si="6"/>
        <v>0</v>
      </c>
      <c r="G93" s="60"/>
    </row>
    <row r="94" spans="1:7" x14ac:dyDescent="0.3">
      <c r="A94" s="14" t="s">
        <v>199</v>
      </c>
      <c r="B94" s="14" t="s">
        <v>185</v>
      </c>
      <c r="C94" s="48" t="s">
        <v>175</v>
      </c>
      <c r="D94" s="127">
        <v>69315</v>
      </c>
      <c r="E94" s="21"/>
      <c r="F94" s="24">
        <f t="shared" si="6"/>
        <v>0</v>
      </c>
      <c r="G94" s="60"/>
    </row>
    <row r="95" spans="1:7" x14ac:dyDescent="0.3">
      <c r="A95" s="14" t="s">
        <v>200</v>
      </c>
      <c r="B95" s="14" t="s">
        <v>187</v>
      </c>
      <c r="C95" s="48" t="s">
        <v>175</v>
      </c>
      <c r="D95" s="127">
        <v>70704</v>
      </c>
      <c r="E95" s="21"/>
      <c r="F95" s="24">
        <f t="shared" si="6"/>
        <v>0</v>
      </c>
      <c r="G95" s="60"/>
    </row>
    <row r="96" spans="1:7" x14ac:dyDescent="0.3">
      <c r="A96" s="14" t="s">
        <v>201</v>
      </c>
      <c r="B96" s="14" t="s">
        <v>189</v>
      </c>
      <c r="C96" s="48" t="s">
        <v>175</v>
      </c>
      <c r="D96" s="127">
        <v>68999</v>
      </c>
      <c r="E96" s="21"/>
      <c r="F96" s="24">
        <f t="shared" si="6"/>
        <v>0</v>
      </c>
      <c r="G96" s="60"/>
    </row>
    <row r="97" spans="1:7" x14ac:dyDescent="0.3">
      <c r="A97" s="14" t="s">
        <v>202</v>
      </c>
      <c r="B97" s="14" t="s">
        <v>191</v>
      </c>
      <c r="C97" s="48" t="s">
        <v>175</v>
      </c>
      <c r="D97" s="127">
        <v>67253</v>
      </c>
      <c r="E97" s="21"/>
      <c r="F97" s="24">
        <f t="shared" si="6"/>
        <v>0</v>
      </c>
      <c r="G97" s="60"/>
    </row>
    <row r="98" spans="1:7" x14ac:dyDescent="0.3">
      <c r="A98" s="14" t="s">
        <v>203</v>
      </c>
      <c r="B98" s="14" t="s">
        <v>193</v>
      </c>
      <c r="C98" s="48" t="s">
        <v>175</v>
      </c>
      <c r="D98" s="127">
        <v>68693</v>
      </c>
      <c r="E98" s="21"/>
      <c r="F98" s="24">
        <f t="shared" si="6"/>
        <v>0</v>
      </c>
      <c r="G98" s="60"/>
    </row>
    <row r="99" spans="1:7" x14ac:dyDescent="0.3">
      <c r="A99" s="3" t="s">
        <v>204</v>
      </c>
      <c r="B99" s="4" t="s">
        <v>205</v>
      </c>
      <c r="C99" s="5"/>
      <c r="D99" s="125"/>
      <c r="E99" s="5"/>
      <c r="F99" s="6">
        <f>+F100+F128</f>
        <v>0</v>
      </c>
      <c r="G99" s="60"/>
    </row>
    <row r="100" spans="1:7" x14ac:dyDescent="0.3">
      <c r="A100" s="7" t="s">
        <v>17</v>
      </c>
      <c r="B100" s="8" t="s">
        <v>18</v>
      </c>
      <c r="C100" s="9"/>
      <c r="D100" s="128"/>
      <c r="E100" s="9"/>
      <c r="F100" s="25">
        <f>SUM(F119+F110+F101)</f>
        <v>0</v>
      </c>
      <c r="G100" s="60"/>
    </row>
    <row r="101" spans="1:7" x14ac:dyDescent="0.3">
      <c r="A101" s="11" t="s">
        <v>206</v>
      </c>
      <c r="B101" s="11" t="s">
        <v>207</v>
      </c>
      <c r="C101" s="12"/>
      <c r="D101" s="123"/>
      <c r="E101" s="12"/>
      <c r="F101" s="13">
        <f>SUM(F102:F109)</f>
        <v>0</v>
      </c>
      <c r="G101" s="60"/>
    </row>
    <row r="102" spans="1:7" x14ac:dyDescent="0.3">
      <c r="A102" s="14" t="s">
        <v>208</v>
      </c>
      <c r="B102" s="15" t="str">
        <f>VLOOKUP($A102,'[2]1. COE '!$A$22:$D$812,2,FALSE)</f>
        <v>Perfil A</v>
      </c>
      <c r="C102" s="16" t="str">
        <f>VLOOKUP($A102,'[2]1. COE '!$A$22:$D$812,3,FALSE)</f>
        <v>DÍA</v>
      </c>
      <c r="D102" s="122">
        <v>852224</v>
      </c>
      <c r="E102" s="21"/>
      <c r="F102" s="24">
        <f>+ROUND(D102*E102,0)</f>
        <v>0</v>
      </c>
      <c r="G102" s="60"/>
    </row>
    <row r="103" spans="1:7" x14ac:dyDescent="0.3">
      <c r="A103" s="14" t="s">
        <v>209</v>
      </c>
      <c r="B103" s="15" t="str">
        <f>VLOOKUP($A103,'[2]1. COE '!$A$22:$D$812,2,FALSE)</f>
        <v>Perfil B</v>
      </c>
      <c r="C103" s="16" t="str">
        <f>VLOOKUP($A103,'[2]1. COE '!$A$22:$D$812,3,FALSE)</f>
        <v>DÍA</v>
      </c>
      <c r="D103" s="122">
        <v>676319</v>
      </c>
      <c r="E103" s="21"/>
      <c r="F103" s="24">
        <f>+ROUND(D103*E103,0)</f>
        <v>0</v>
      </c>
      <c r="G103" s="60"/>
    </row>
    <row r="104" spans="1:7" x14ac:dyDescent="0.3">
      <c r="A104" s="14" t="s">
        <v>210</v>
      </c>
      <c r="B104" s="15" t="str">
        <f>VLOOKUP($A104,'[2]1. COE '!$A$22:$D$812,2,FALSE)</f>
        <v>Perfil C</v>
      </c>
      <c r="C104" s="16" t="str">
        <f>VLOOKUP($A104,'[2]1. COE '!$A$22:$D$812,3,FALSE)</f>
        <v>DÍA</v>
      </c>
      <c r="D104" s="122">
        <v>535881</v>
      </c>
      <c r="E104" s="21"/>
      <c r="F104" s="24">
        <f t="shared" ref="F104:F109" si="7">+ROUND(D104*E104,0)</f>
        <v>0</v>
      </c>
      <c r="G104" s="60"/>
    </row>
    <row r="105" spans="1:7" x14ac:dyDescent="0.3">
      <c r="A105" s="14" t="s">
        <v>211</v>
      </c>
      <c r="B105" s="15" t="str">
        <f>VLOOKUP($A105,'[2]1. COE '!$A$22:$D$812,2,FALSE)</f>
        <v>Perfil D</v>
      </c>
      <c r="C105" s="16" t="str">
        <f>VLOOKUP($A105,'[2]1. COE '!$A$22:$D$812,3,FALSE)</f>
        <v>DÍA</v>
      </c>
      <c r="D105" s="122">
        <v>420157</v>
      </c>
      <c r="E105" s="21"/>
      <c r="F105" s="24">
        <f t="shared" si="7"/>
        <v>0</v>
      </c>
      <c r="G105" s="60"/>
    </row>
    <row r="106" spans="1:7" x14ac:dyDescent="0.3">
      <c r="A106" s="14" t="s">
        <v>212</v>
      </c>
      <c r="B106" s="15" t="str">
        <f>VLOOKUP($A106,'[2]1. COE '!$A$22:$D$812,2,FALSE)</f>
        <v>Perfil E</v>
      </c>
      <c r="C106" s="16" t="str">
        <f>VLOOKUP($A106,'[2]1. COE '!$A$22:$D$812,3,FALSE)</f>
        <v>DÍA</v>
      </c>
      <c r="D106" s="122">
        <v>410063</v>
      </c>
      <c r="E106" s="21"/>
      <c r="F106" s="24">
        <f t="shared" si="7"/>
        <v>0</v>
      </c>
      <c r="G106" s="60"/>
    </row>
    <row r="107" spans="1:7" x14ac:dyDescent="0.3">
      <c r="A107" s="14" t="s">
        <v>213</v>
      </c>
      <c r="B107" s="15" t="str">
        <f>VLOOKUP($A107,'[2]1. COE '!$A$22:$D$812,2,FALSE)</f>
        <v>Perfil F</v>
      </c>
      <c r="C107" s="16" t="str">
        <f>VLOOKUP($A107,'[2]1. COE '!$A$22:$D$812,3,FALSE)</f>
        <v>DÍA</v>
      </c>
      <c r="D107" s="122">
        <v>418139</v>
      </c>
      <c r="E107" s="21"/>
      <c r="F107" s="24">
        <f t="shared" si="7"/>
        <v>0</v>
      </c>
      <c r="G107" s="60"/>
    </row>
    <row r="108" spans="1:7" x14ac:dyDescent="0.3">
      <c r="A108" s="14" t="s">
        <v>214</v>
      </c>
      <c r="B108" s="15" t="str">
        <f>VLOOKUP($A108,'[2]1. COE '!$A$22:$D$812,2,FALSE)</f>
        <v>Perfil G</v>
      </c>
      <c r="C108" s="16" t="str">
        <f>VLOOKUP($A108,'[2]1. COE '!$A$22:$D$812,3,FALSE)</f>
        <v>DÍA</v>
      </c>
      <c r="D108" s="122">
        <v>369347</v>
      </c>
      <c r="E108" s="21"/>
      <c r="F108" s="24">
        <f t="shared" si="7"/>
        <v>0</v>
      </c>
      <c r="G108" s="60"/>
    </row>
    <row r="109" spans="1:7" x14ac:dyDescent="0.3">
      <c r="A109" s="14" t="s">
        <v>215</v>
      </c>
      <c r="B109" s="15" t="str">
        <f>VLOOKUP($A109,'[2]1. COE '!$A$22:$D$812,2,FALSE)</f>
        <v>Inspector certificado: API/ASME NACIONAL</v>
      </c>
      <c r="C109" s="16" t="str">
        <f>VLOOKUP($A109,'[2]1. COE '!$A$22:$D$812,3,FALSE)</f>
        <v>DÍA</v>
      </c>
      <c r="D109" s="122">
        <v>591069</v>
      </c>
      <c r="E109" s="21"/>
      <c r="F109" s="24">
        <f t="shared" si="7"/>
        <v>0</v>
      </c>
      <c r="G109" s="60"/>
    </row>
    <row r="110" spans="1:7" x14ac:dyDescent="0.3">
      <c r="A110" s="11" t="s">
        <v>216</v>
      </c>
      <c r="B110" s="11" t="s">
        <v>217</v>
      </c>
      <c r="C110" s="12"/>
      <c r="D110" s="123"/>
      <c r="E110" s="12"/>
      <c r="F110" s="13">
        <f>SUM(F111:F118)</f>
        <v>0</v>
      </c>
      <c r="G110" s="60"/>
    </row>
    <row r="111" spans="1:7" x14ac:dyDescent="0.3">
      <c r="A111" s="14" t="s">
        <v>218</v>
      </c>
      <c r="B111" s="15" t="str">
        <f>VLOOKUP($A111,'[2]1. COE '!$A$22:$D$812,2,FALSE)</f>
        <v>Perfil A</v>
      </c>
      <c r="C111" s="16" t="str">
        <f>VLOOKUP($A111,'[2]1. COE '!$A$22:$D$812,3,FALSE)</f>
        <v>DÍA</v>
      </c>
      <c r="D111" s="122">
        <v>952934</v>
      </c>
      <c r="E111" s="21"/>
      <c r="F111" s="24">
        <f>+ROUND(D111*E111,0)</f>
        <v>0</v>
      </c>
      <c r="G111" s="60"/>
    </row>
    <row r="112" spans="1:7" x14ac:dyDescent="0.3">
      <c r="A112" s="14" t="s">
        <v>219</v>
      </c>
      <c r="B112" s="15" t="str">
        <f>VLOOKUP($A112,'[2]1. COE '!$A$22:$D$812,2,FALSE)</f>
        <v>Perfil B</v>
      </c>
      <c r="C112" s="16" t="str">
        <f>VLOOKUP($A112,'[2]1. COE '!$A$22:$D$812,3,FALSE)</f>
        <v>DÍA</v>
      </c>
      <c r="D112" s="122">
        <v>796856</v>
      </c>
      <c r="E112" s="21"/>
      <c r="F112" s="24">
        <f>+ROUND(D112*E112,0)</f>
        <v>0</v>
      </c>
      <c r="G112" s="60"/>
    </row>
    <row r="113" spans="1:7" x14ac:dyDescent="0.3">
      <c r="A113" s="14" t="s">
        <v>220</v>
      </c>
      <c r="B113" s="15" t="str">
        <f>VLOOKUP($A113,'[2]1. COE '!$A$22:$D$812,2,FALSE)</f>
        <v>Perfil C</v>
      </c>
      <c r="C113" s="16" t="str">
        <f>VLOOKUP($A113,'[2]1. COE '!$A$22:$D$812,3,FALSE)</f>
        <v>DÍA</v>
      </c>
      <c r="D113" s="122">
        <v>579526</v>
      </c>
      <c r="E113" s="21"/>
      <c r="F113" s="24">
        <f t="shared" ref="F113:F118" si="8">+ROUND(D113*E113,0)</f>
        <v>0</v>
      </c>
      <c r="G113" s="60"/>
    </row>
    <row r="114" spans="1:7" x14ac:dyDescent="0.3">
      <c r="A114" s="14" t="s">
        <v>221</v>
      </c>
      <c r="B114" s="15" t="str">
        <f>VLOOKUP($A114,'[2]1. COE '!$A$22:$D$812,2,FALSE)</f>
        <v>Perfil D</v>
      </c>
      <c r="C114" s="16" t="str">
        <f>VLOOKUP($A114,'[2]1. COE '!$A$22:$D$812,3,FALSE)</f>
        <v>DÍA</v>
      </c>
      <c r="D114" s="122">
        <v>422225</v>
      </c>
      <c r="E114" s="21"/>
      <c r="F114" s="24">
        <f t="shared" si="8"/>
        <v>0</v>
      </c>
      <c r="G114" s="60"/>
    </row>
    <row r="115" spans="1:7" x14ac:dyDescent="0.3">
      <c r="A115" s="14" t="s">
        <v>222</v>
      </c>
      <c r="B115" s="15" t="str">
        <f>VLOOKUP($A115,'[2]1. COE '!$A$22:$D$812,2,FALSE)</f>
        <v>Perfil E</v>
      </c>
      <c r="C115" s="16" t="str">
        <f>VLOOKUP($A115,'[2]1. COE '!$A$22:$D$812,3,FALSE)</f>
        <v>DÍA</v>
      </c>
      <c r="D115" s="122">
        <v>408470</v>
      </c>
      <c r="E115" s="21"/>
      <c r="F115" s="24">
        <f t="shared" si="8"/>
        <v>0</v>
      </c>
      <c r="G115" s="60"/>
    </row>
    <row r="116" spans="1:7" x14ac:dyDescent="0.3">
      <c r="A116" s="14" t="s">
        <v>223</v>
      </c>
      <c r="B116" s="15" t="str">
        <f>VLOOKUP($A116,'[2]1. COE '!$A$22:$D$812,2,FALSE)</f>
        <v>Perfil F</v>
      </c>
      <c r="C116" s="16" t="str">
        <f>VLOOKUP($A116,'[2]1. COE '!$A$22:$D$812,3,FALSE)</f>
        <v>DÍA</v>
      </c>
      <c r="D116" s="122">
        <v>389873</v>
      </c>
      <c r="E116" s="21"/>
      <c r="F116" s="24">
        <f t="shared" si="8"/>
        <v>0</v>
      </c>
      <c r="G116" s="60"/>
    </row>
    <row r="117" spans="1:7" x14ac:dyDescent="0.3">
      <c r="A117" s="14" t="s">
        <v>224</v>
      </c>
      <c r="B117" s="15" t="str">
        <f>VLOOKUP($A117,'[2]1. COE '!$A$22:$D$812,2,FALSE)</f>
        <v>Perfil G</v>
      </c>
      <c r="C117" s="16" t="str">
        <f>VLOOKUP($A117,'[2]1. COE '!$A$22:$D$812,3,FALSE)</f>
        <v>DÍA</v>
      </c>
      <c r="D117" s="122">
        <v>325017</v>
      </c>
      <c r="E117" s="21"/>
      <c r="F117" s="24">
        <f t="shared" si="8"/>
        <v>0</v>
      </c>
      <c r="G117" s="60"/>
    </row>
    <row r="118" spans="1:7" x14ac:dyDescent="0.3">
      <c r="A118" s="14" t="s">
        <v>225</v>
      </c>
      <c r="B118" s="15" t="str">
        <f>VLOOKUP($A118,'[2]1. COE '!$A$22:$D$812,2,FALSE)</f>
        <v>Inspector certificado: API/ASME NACIONAL</v>
      </c>
      <c r="C118" s="16" t="str">
        <f>VLOOKUP($A118,'[2]1. COE '!$A$22:$D$812,3,FALSE)</f>
        <v>DÍA</v>
      </c>
      <c r="D118" s="122">
        <v>573336</v>
      </c>
      <c r="E118" s="21"/>
      <c r="F118" s="24">
        <f t="shared" si="8"/>
        <v>0</v>
      </c>
      <c r="G118" s="60"/>
    </row>
    <row r="119" spans="1:7" x14ac:dyDescent="0.3">
      <c r="A119" s="11" t="s">
        <v>226</v>
      </c>
      <c r="B119" s="11" t="s">
        <v>227</v>
      </c>
      <c r="C119" s="12"/>
      <c r="D119" s="123"/>
      <c r="E119" s="12"/>
      <c r="F119" s="13">
        <f>SUM(F120:F127)</f>
        <v>0</v>
      </c>
      <c r="G119" s="60"/>
    </row>
    <row r="120" spans="1:7" x14ac:dyDescent="0.3">
      <c r="A120" s="14" t="s">
        <v>228</v>
      </c>
      <c r="B120" s="15" t="str">
        <f>VLOOKUP($A120,'[2]1. COE '!$A$22:$D$812,2,FALSE)</f>
        <v>Perfil A</v>
      </c>
      <c r="C120" s="16" t="str">
        <f>VLOOKUP($A120,'[2]1. COE '!$A$22:$D$812,3,FALSE)</f>
        <v>DÍA</v>
      </c>
      <c r="D120" s="122">
        <v>2248897</v>
      </c>
      <c r="E120" s="21"/>
      <c r="F120" s="24">
        <f>+ROUND(D120*E120,0)</f>
        <v>0</v>
      </c>
      <c r="G120" s="60"/>
    </row>
    <row r="121" spans="1:7" x14ac:dyDescent="0.3">
      <c r="A121" s="14" t="s">
        <v>229</v>
      </c>
      <c r="B121" s="15" t="str">
        <f>VLOOKUP($A121,'[2]1. COE '!$A$22:$D$812,2,FALSE)</f>
        <v>Perfil B</v>
      </c>
      <c r="C121" s="16" t="str">
        <f>VLOOKUP($A121,'[2]1. COE '!$A$22:$D$812,3,FALSE)</f>
        <v>DÍA</v>
      </c>
      <c r="D121" s="122">
        <v>1788158</v>
      </c>
      <c r="E121" s="21"/>
      <c r="F121" s="24">
        <f>+ROUND(D121*E121,0)</f>
        <v>0</v>
      </c>
      <c r="G121" s="60"/>
    </row>
    <row r="122" spans="1:7" x14ac:dyDescent="0.3">
      <c r="A122" s="14" t="s">
        <v>230</v>
      </c>
      <c r="B122" s="15" t="str">
        <f>VLOOKUP($A122,'[2]1. COE '!$A$22:$D$812,2,FALSE)</f>
        <v>Perfil C</v>
      </c>
      <c r="C122" s="16" t="str">
        <f>VLOOKUP($A122,'[2]1. COE '!$A$22:$D$812,3,FALSE)</f>
        <v>DÍA</v>
      </c>
      <c r="D122" s="122">
        <v>1542239</v>
      </c>
      <c r="E122" s="21"/>
      <c r="F122" s="24">
        <f t="shared" ref="F122:F127" si="9">+ROUND(D122*E122,0)</f>
        <v>0</v>
      </c>
      <c r="G122" s="60"/>
    </row>
    <row r="123" spans="1:7" x14ac:dyDescent="0.3">
      <c r="A123" s="14" t="s">
        <v>231</v>
      </c>
      <c r="B123" s="15" t="str">
        <f>VLOOKUP($A123,'[2]1. COE '!$A$22:$D$812,2,FALSE)</f>
        <v>Perfil D</v>
      </c>
      <c r="C123" s="16" t="str">
        <f>VLOOKUP($A123,'[2]1. COE '!$A$22:$D$812,3,FALSE)</f>
        <v>DÍA</v>
      </c>
      <c r="D123" s="122">
        <v>1222338</v>
      </c>
      <c r="E123" s="21"/>
      <c r="F123" s="24">
        <f t="shared" si="9"/>
        <v>0</v>
      </c>
      <c r="G123" s="60"/>
    </row>
    <row r="124" spans="1:7" x14ac:dyDescent="0.3">
      <c r="A124" s="14" t="s">
        <v>232</v>
      </c>
      <c r="B124" s="15" t="str">
        <f>VLOOKUP($A124,'[2]1. COE '!$A$22:$D$812,2,FALSE)</f>
        <v>Perfil E</v>
      </c>
      <c r="C124" s="16" t="str">
        <f>VLOOKUP($A124,'[2]1. COE '!$A$22:$D$812,3,FALSE)</f>
        <v>DÍA</v>
      </c>
      <c r="D124" s="122">
        <v>1149790</v>
      </c>
      <c r="E124" s="21"/>
      <c r="F124" s="24">
        <f t="shared" si="9"/>
        <v>0</v>
      </c>
      <c r="G124" s="60"/>
    </row>
    <row r="125" spans="1:7" x14ac:dyDescent="0.3">
      <c r="A125" s="14" t="s">
        <v>233</v>
      </c>
      <c r="B125" s="15" t="str">
        <f>VLOOKUP($A125,'[2]1. COE '!$A$22:$D$812,2,FALSE)</f>
        <v>Perfil F</v>
      </c>
      <c r="C125" s="16" t="str">
        <f>VLOOKUP($A125,'[2]1. COE '!$A$22:$D$812,3,FALSE)</f>
        <v>DÍA</v>
      </c>
      <c r="D125" s="122">
        <v>1070393</v>
      </c>
      <c r="E125" s="21"/>
      <c r="F125" s="24">
        <f t="shared" si="9"/>
        <v>0</v>
      </c>
      <c r="G125" s="60"/>
    </row>
    <row r="126" spans="1:7" x14ac:dyDescent="0.3">
      <c r="A126" s="14" t="s">
        <v>234</v>
      </c>
      <c r="B126" s="15" t="str">
        <f>VLOOKUP($A126,'[2]1. COE '!$A$22:$D$812,2,FALSE)</f>
        <v>Perfil G</v>
      </c>
      <c r="C126" s="16" t="str">
        <f>VLOOKUP($A126,'[2]1. COE '!$A$22:$D$812,3,FALSE)</f>
        <v>DÍA</v>
      </c>
      <c r="D126" s="122">
        <v>791503</v>
      </c>
      <c r="E126" s="21"/>
      <c r="F126" s="24">
        <f t="shared" si="9"/>
        <v>0</v>
      </c>
      <c r="G126" s="60"/>
    </row>
    <row r="127" spans="1:7" x14ac:dyDescent="0.3">
      <c r="A127" s="14" t="s">
        <v>235</v>
      </c>
      <c r="B127" s="15" t="str">
        <f>VLOOKUP($A127,'[2]1. COE '!$A$22:$D$812,2,FALSE)</f>
        <v>Inspector certificado: API/ASME NACIONAL</v>
      </c>
      <c r="C127" s="16" t="str">
        <f>VLOOKUP($A127,'[2]1. COE '!$A$22:$D$812,3,FALSE)</f>
        <v>DÍA</v>
      </c>
      <c r="D127" s="122">
        <v>2624900</v>
      </c>
      <c r="E127" s="21"/>
      <c r="F127" s="24">
        <f t="shared" si="9"/>
        <v>0</v>
      </c>
      <c r="G127" s="60"/>
    </row>
    <row r="128" spans="1:7" x14ac:dyDescent="0.3">
      <c r="A128" s="7" t="s">
        <v>19</v>
      </c>
      <c r="B128" s="7" t="s">
        <v>20</v>
      </c>
      <c r="C128" s="19"/>
      <c r="D128" s="124"/>
      <c r="E128" s="19"/>
      <c r="F128" s="20">
        <f>SUM(F129:F139)</f>
        <v>0</v>
      </c>
      <c r="G128" s="60"/>
    </row>
    <row r="129" spans="1:7" x14ac:dyDescent="0.3">
      <c r="A129" s="14" t="s">
        <v>236</v>
      </c>
      <c r="B129" s="15" t="str">
        <f>VLOOKUP($A129,'[2]1. COE '!$A$22:$D$812,2,FALSE)</f>
        <v>Asistencia técnica especializada proveedor foráneo tipo I</v>
      </c>
      <c r="C129" s="16" t="str">
        <f>VLOOKUP($A129,'[2]1. COE '!$A$22:$D$812,3,FALSE)</f>
        <v>DÍA</v>
      </c>
      <c r="D129" s="122">
        <v>12014756</v>
      </c>
      <c r="E129" s="17"/>
      <c r="F129" s="23">
        <f>+ROUND(D129*E129,0)</f>
        <v>0</v>
      </c>
      <c r="G129" s="60"/>
    </row>
    <row r="130" spans="1:7" x14ac:dyDescent="0.3">
      <c r="A130" s="14" t="s">
        <v>237</v>
      </c>
      <c r="B130" s="15" t="str">
        <f>VLOOKUP($A130,'[2]1. COE '!$A$22:$D$812,2,FALSE)</f>
        <v>Asistencia técnica especializada proveedor foráneo tipo II</v>
      </c>
      <c r="C130" s="16" t="str">
        <f>VLOOKUP($A130,'[2]1. COE '!$A$22:$D$812,3,FALSE)</f>
        <v>DÍA</v>
      </c>
      <c r="D130" s="122">
        <v>10365578</v>
      </c>
      <c r="E130" s="21"/>
      <c r="F130" s="24">
        <f>+ROUND(D130*E130,0)</f>
        <v>0</v>
      </c>
      <c r="G130" s="60"/>
    </row>
    <row r="131" spans="1:7" x14ac:dyDescent="0.3">
      <c r="A131" s="14" t="s">
        <v>238</v>
      </c>
      <c r="B131" s="15" t="str">
        <f>VLOOKUP($A131,'[2]1. COE '!$A$22:$D$812,2,FALSE)</f>
        <v>Inspector certificado: API/ASME</v>
      </c>
      <c r="C131" s="16" t="str">
        <f>VLOOKUP($A131,'[2]1. COE '!$A$22:$D$812,3,FALSE)</f>
        <v>DÍA</v>
      </c>
      <c r="D131" s="122">
        <v>4681368</v>
      </c>
      <c r="E131" s="21"/>
      <c r="F131" s="24">
        <f t="shared" ref="F131:F139" si="10">+ROUND(D131*E131,0)</f>
        <v>0</v>
      </c>
      <c r="G131" s="60"/>
    </row>
    <row r="132" spans="1:7" x14ac:dyDescent="0.3">
      <c r="A132" s="14" t="s">
        <v>239</v>
      </c>
      <c r="B132" s="15" t="str">
        <f>VLOOKUP($A132,'[2]1. COE '!$A$22:$D$812,2,FALSE)</f>
        <v>Turnaround Manager</v>
      </c>
      <c r="C132" s="16" t="str">
        <f>VLOOKUP($A132,'[2]1. COE '!$A$22:$D$812,3,FALSE)</f>
        <v>DÍA</v>
      </c>
      <c r="D132" s="122">
        <v>2466355</v>
      </c>
      <c r="E132" s="21"/>
      <c r="F132" s="24">
        <f t="shared" si="10"/>
        <v>0</v>
      </c>
      <c r="G132" s="60"/>
    </row>
    <row r="133" spans="1:7" x14ac:dyDescent="0.3">
      <c r="A133" s="14" t="s">
        <v>240</v>
      </c>
      <c r="B133" s="15" t="str">
        <f>VLOOKUP($A133,'[2]1. COE '!$A$22:$D$812,2,FALSE)</f>
        <v>Planner</v>
      </c>
      <c r="C133" s="16" t="str">
        <f>VLOOKUP($A133,'[2]1. COE '!$A$22:$D$812,3,FALSE)</f>
        <v>DÍA</v>
      </c>
      <c r="D133" s="122">
        <v>2209294</v>
      </c>
      <c r="E133" s="21"/>
      <c r="F133" s="24">
        <f t="shared" si="10"/>
        <v>0</v>
      </c>
      <c r="G133" s="60"/>
    </row>
    <row r="134" spans="1:7" x14ac:dyDescent="0.3">
      <c r="A134" s="14" t="s">
        <v>241</v>
      </c>
      <c r="B134" s="15" t="str">
        <f>VLOOKUP($A134,'[2]1. COE '!$A$22:$D$812,2,FALSE)</f>
        <v>Programmer</v>
      </c>
      <c r="C134" s="16" t="str">
        <f>VLOOKUP($A134,'[2]1. COE '!$A$22:$D$812,3,FALSE)</f>
        <v>DÍA</v>
      </c>
      <c r="D134" s="122">
        <v>1814683</v>
      </c>
      <c r="E134" s="21"/>
      <c r="F134" s="24">
        <f t="shared" si="10"/>
        <v>0</v>
      </c>
      <c r="G134" s="60"/>
    </row>
    <row r="135" spans="1:7" x14ac:dyDescent="0.3">
      <c r="A135" s="14" t="s">
        <v>242</v>
      </c>
      <c r="B135" s="15" t="str">
        <f>VLOOKUP($A135,'[2]1. COE '!$A$22:$D$812,2,FALSE)</f>
        <v>Cost Engineer</v>
      </c>
      <c r="C135" s="16" t="str">
        <f>VLOOKUP($A135,'[2]1. COE '!$A$22:$D$812,3,FALSE)</f>
        <v>DÍA</v>
      </c>
      <c r="D135" s="122">
        <v>1814683</v>
      </c>
      <c r="E135" s="21"/>
      <c r="F135" s="24">
        <f t="shared" si="10"/>
        <v>0</v>
      </c>
      <c r="G135" s="60"/>
    </row>
    <row r="136" spans="1:7" x14ac:dyDescent="0.3">
      <c r="A136" s="14" t="s">
        <v>243</v>
      </c>
      <c r="B136" s="15" t="str">
        <f>VLOOKUP($A136,'[2]1. COE '!$A$22:$D$812,2,FALSE)</f>
        <v>PSM Coordinator</v>
      </c>
      <c r="C136" s="16" t="str">
        <f>VLOOKUP($A136,'[2]1. COE '!$A$22:$D$812,3,FALSE)</f>
        <v>DÍA</v>
      </c>
      <c r="D136" s="122">
        <v>1626059</v>
      </c>
      <c r="E136" s="21"/>
      <c r="F136" s="24">
        <f t="shared" si="10"/>
        <v>0</v>
      </c>
      <c r="G136" s="60"/>
    </row>
    <row r="137" spans="1:7" x14ac:dyDescent="0.3">
      <c r="A137" s="14" t="s">
        <v>244</v>
      </c>
      <c r="B137" s="15" t="str">
        <f>VLOOKUP($A137,'[2]1. COE '!$A$22:$D$812,2,FALSE)</f>
        <v>Superintendent</v>
      </c>
      <c r="C137" s="16" t="str">
        <f>VLOOKUP($A137,'[2]1. COE '!$A$22:$D$812,3,FALSE)</f>
        <v>DÍA</v>
      </c>
      <c r="D137" s="122">
        <v>1626059</v>
      </c>
      <c r="E137" s="21"/>
      <c r="F137" s="24">
        <f t="shared" si="10"/>
        <v>0</v>
      </c>
      <c r="G137" s="60"/>
    </row>
    <row r="138" spans="1:7" x14ac:dyDescent="0.3">
      <c r="A138" s="14" t="s">
        <v>245</v>
      </c>
      <c r="B138" s="15" t="str">
        <f>VLOOKUP($A138,'[2]1. COE '!$A$22:$D$812,2,FALSE)</f>
        <v>QA / QC Manager</v>
      </c>
      <c r="C138" s="16" t="str">
        <f>VLOOKUP($A138,'[2]1. COE '!$A$22:$D$812,3,FALSE)</f>
        <v>DÍA</v>
      </c>
      <c r="D138" s="122">
        <v>1814684</v>
      </c>
      <c r="E138" s="21"/>
      <c r="F138" s="24">
        <f t="shared" si="10"/>
        <v>0</v>
      </c>
      <c r="G138" s="60"/>
    </row>
    <row r="139" spans="1:7" x14ac:dyDescent="0.3">
      <c r="A139" s="14" t="s">
        <v>246</v>
      </c>
      <c r="B139" s="15" t="str">
        <f>VLOOKUP($A139,'[2]1. COE '!$A$22:$D$812,2,FALSE)</f>
        <v>Safety Leader</v>
      </c>
      <c r="C139" s="16" t="str">
        <f>VLOOKUP($A139,'[2]1. COE '!$A$22:$D$812,3,FALSE)</f>
        <v>DÍA</v>
      </c>
      <c r="D139" s="122">
        <v>1721735</v>
      </c>
      <c r="E139" s="21"/>
      <c r="F139" s="24">
        <f t="shared" si="10"/>
        <v>0</v>
      </c>
      <c r="G139" s="60"/>
    </row>
    <row r="140" spans="1:7" x14ac:dyDescent="0.3">
      <c r="A140" s="3" t="s">
        <v>247</v>
      </c>
      <c r="B140" s="4" t="s">
        <v>248</v>
      </c>
      <c r="C140" s="5"/>
      <c r="D140" s="125"/>
      <c r="E140" s="5"/>
      <c r="F140" s="6">
        <f>+F141+F296+F309+F327+F339+F367+F375+F390+F405+F416</f>
        <v>0</v>
      </c>
      <c r="G140" s="60"/>
    </row>
    <row r="141" spans="1:7" x14ac:dyDescent="0.3">
      <c r="A141" s="7" t="s">
        <v>22</v>
      </c>
      <c r="B141" s="7" t="s">
        <v>23</v>
      </c>
      <c r="C141" s="19"/>
      <c r="D141" s="124"/>
      <c r="E141" s="19"/>
      <c r="F141" s="20">
        <f>SUM(F142:F295)</f>
        <v>0</v>
      </c>
      <c r="G141" s="60"/>
    </row>
    <row r="142" spans="1:7" x14ac:dyDescent="0.3">
      <c r="A142" s="14" t="s">
        <v>249</v>
      </c>
      <c r="B142" s="15" t="s">
        <v>250</v>
      </c>
      <c r="C142" s="16" t="s">
        <v>143</v>
      </c>
      <c r="D142" s="122"/>
      <c r="E142" s="17"/>
      <c r="F142" s="23">
        <f>+ROUND(D142*E142,0)</f>
        <v>0</v>
      </c>
      <c r="G142" s="60"/>
    </row>
    <row r="143" spans="1:7" x14ac:dyDescent="0.3">
      <c r="A143" s="14" t="s">
        <v>251</v>
      </c>
      <c r="B143" s="15" t="s">
        <v>252</v>
      </c>
      <c r="C143" s="16" t="s">
        <v>143</v>
      </c>
      <c r="D143" s="122"/>
      <c r="E143" s="21"/>
      <c r="F143" s="24">
        <f t="shared" ref="F143:F206" si="11">+ROUND(D143*E143,0)</f>
        <v>0</v>
      </c>
      <c r="G143" s="60"/>
    </row>
    <row r="144" spans="1:7" x14ac:dyDescent="0.3">
      <c r="A144" s="14" t="s">
        <v>253</v>
      </c>
      <c r="B144" s="15" t="s">
        <v>254</v>
      </c>
      <c r="C144" s="16" t="s">
        <v>143</v>
      </c>
      <c r="D144" s="122"/>
      <c r="E144" s="21"/>
      <c r="F144" s="24">
        <f t="shared" si="11"/>
        <v>0</v>
      </c>
      <c r="G144" s="60"/>
    </row>
    <row r="145" spans="1:7" x14ac:dyDescent="0.3">
      <c r="A145" s="14" t="s">
        <v>255</v>
      </c>
      <c r="B145" s="15" t="s">
        <v>256</v>
      </c>
      <c r="C145" s="16" t="s">
        <v>143</v>
      </c>
      <c r="D145" s="122"/>
      <c r="E145" s="21"/>
      <c r="F145" s="24">
        <f t="shared" si="11"/>
        <v>0</v>
      </c>
      <c r="G145" s="60"/>
    </row>
    <row r="146" spans="1:7" x14ac:dyDescent="0.3">
      <c r="A146" s="14" t="s">
        <v>257</v>
      </c>
      <c r="B146" s="15" t="s">
        <v>258</v>
      </c>
      <c r="C146" s="16" t="s">
        <v>143</v>
      </c>
      <c r="D146" s="122"/>
      <c r="E146" s="21"/>
      <c r="F146" s="24">
        <f t="shared" si="11"/>
        <v>0</v>
      </c>
      <c r="G146" s="60"/>
    </row>
    <row r="147" spans="1:7" x14ac:dyDescent="0.3">
      <c r="A147" s="14" t="s">
        <v>259</v>
      </c>
      <c r="B147" s="15" t="s">
        <v>260</v>
      </c>
      <c r="C147" s="16" t="s">
        <v>143</v>
      </c>
      <c r="D147" s="122"/>
      <c r="E147" s="21"/>
      <c r="F147" s="24">
        <f t="shared" si="11"/>
        <v>0</v>
      </c>
      <c r="G147" s="60"/>
    </row>
    <row r="148" spans="1:7" x14ac:dyDescent="0.3">
      <c r="A148" s="14" t="s">
        <v>261</v>
      </c>
      <c r="B148" s="15" t="s">
        <v>262</v>
      </c>
      <c r="C148" s="16" t="s">
        <v>143</v>
      </c>
      <c r="D148" s="122"/>
      <c r="E148" s="21"/>
      <c r="F148" s="24">
        <f t="shared" si="11"/>
        <v>0</v>
      </c>
      <c r="G148" s="60"/>
    </row>
    <row r="149" spans="1:7" x14ac:dyDescent="0.3">
      <c r="A149" s="14" t="s">
        <v>263</v>
      </c>
      <c r="B149" s="15" t="s">
        <v>264</v>
      </c>
      <c r="C149" s="16" t="s">
        <v>143</v>
      </c>
      <c r="D149" s="122"/>
      <c r="E149" s="21"/>
      <c r="F149" s="24">
        <f t="shared" si="11"/>
        <v>0</v>
      </c>
      <c r="G149" s="60"/>
    </row>
    <row r="150" spans="1:7" x14ac:dyDescent="0.3">
      <c r="A150" s="14" t="s">
        <v>265</v>
      </c>
      <c r="B150" s="15" t="s">
        <v>266</v>
      </c>
      <c r="C150" s="16" t="s">
        <v>143</v>
      </c>
      <c r="D150" s="122"/>
      <c r="E150" s="21"/>
      <c r="F150" s="24">
        <f t="shared" si="11"/>
        <v>0</v>
      </c>
      <c r="G150" s="60"/>
    </row>
    <row r="151" spans="1:7" x14ac:dyDescent="0.3">
      <c r="A151" s="14" t="s">
        <v>267</v>
      </c>
      <c r="B151" s="15" t="s">
        <v>268</v>
      </c>
      <c r="C151" s="16" t="s">
        <v>143</v>
      </c>
      <c r="D151" s="122"/>
      <c r="E151" s="21"/>
      <c r="F151" s="24">
        <f t="shared" si="11"/>
        <v>0</v>
      </c>
      <c r="G151" s="60"/>
    </row>
    <row r="152" spans="1:7" x14ac:dyDescent="0.3">
      <c r="A152" s="14" t="s">
        <v>269</v>
      </c>
      <c r="B152" s="15" t="s">
        <v>270</v>
      </c>
      <c r="C152" s="16" t="s">
        <v>143</v>
      </c>
      <c r="D152" s="122"/>
      <c r="E152" s="21"/>
      <c r="F152" s="24">
        <f t="shared" si="11"/>
        <v>0</v>
      </c>
      <c r="G152" s="60"/>
    </row>
    <row r="153" spans="1:7" x14ac:dyDescent="0.3">
      <c r="A153" s="14" t="s">
        <v>271</v>
      </c>
      <c r="B153" s="15" t="s">
        <v>272</v>
      </c>
      <c r="C153" s="16" t="s">
        <v>143</v>
      </c>
      <c r="D153" s="122"/>
      <c r="E153" s="21"/>
      <c r="F153" s="24">
        <f t="shared" si="11"/>
        <v>0</v>
      </c>
      <c r="G153" s="60"/>
    </row>
    <row r="154" spans="1:7" x14ac:dyDescent="0.3">
      <c r="A154" s="14" t="s">
        <v>273</v>
      </c>
      <c r="B154" s="15" t="s">
        <v>274</v>
      </c>
      <c r="C154" s="16" t="s">
        <v>143</v>
      </c>
      <c r="D154" s="122"/>
      <c r="E154" s="21"/>
      <c r="F154" s="24">
        <f t="shared" si="11"/>
        <v>0</v>
      </c>
      <c r="G154" s="60"/>
    </row>
    <row r="155" spans="1:7" x14ac:dyDescent="0.3">
      <c r="A155" s="14" t="s">
        <v>275</v>
      </c>
      <c r="B155" s="15" t="s">
        <v>276</v>
      </c>
      <c r="C155" s="16" t="s">
        <v>143</v>
      </c>
      <c r="D155" s="122"/>
      <c r="E155" s="21"/>
      <c r="F155" s="24">
        <f t="shared" si="11"/>
        <v>0</v>
      </c>
      <c r="G155" s="60"/>
    </row>
    <row r="156" spans="1:7" x14ac:dyDescent="0.3">
      <c r="A156" s="14" t="s">
        <v>277</v>
      </c>
      <c r="B156" s="15" t="s">
        <v>278</v>
      </c>
      <c r="C156" s="16" t="s">
        <v>143</v>
      </c>
      <c r="D156" s="122"/>
      <c r="E156" s="21"/>
      <c r="F156" s="24">
        <f t="shared" si="11"/>
        <v>0</v>
      </c>
      <c r="G156" s="60"/>
    </row>
    <row r="157" spans="1:7" x14ac:dyDescent="0.3">
      <c r="A157" s="14" t="s">
        <v>279</v>
      </c>
      <c r="B157" s="15" t="s">
        <v>280</v>
      </c>
      <c r="C157" s="16" t="s">
        <v>143</v>
      </c>
      <c r="D157" s="122"/>
      <c r="E157" s="21"/>
      <c r="F157" s="24">
        <f t="shared" si="11"/>
        <v>0</v>
      </c>
      <c r="G157" s="60"/>
    </row>
    <row r="158" spans="1:7" x14ac:dyDescent="0.3">
      <c r="A158" s="14" t="s">
        <v>281</v>
      </c>
      <c r="B158" s="15" t="s">
        <v>282</v>
      </c>
      <c r="C158" s="16" t="s">
        <v>143</v>
      </c>
      <c r="D158" s="122"/>
      <c r="E158" s="21"/>
      <c r="F158" s="24">
        <f t="shared" si="11"/>
        <v>0</v>
      </c>
      <c r="G158" s="60"/>
    </row>
    <row r="159" spans="1:7" x14ac:dyDescent="0.3">
      <c r="A159" s="14" t="s">
        <v>283</v>
      </c>
      <c r="B159" s="15" t="s">
        <v>284</v>
      </c>
      <c r="C159" s="16" t="s">
        <v>143</v>
      </c>
      <c r="D159" s="122"/>
      <c r="E159" s="21"/>
      <c r="F159" s="24">
        <f t="shared" si="11"/>
        <v>0</v>
      </c>
      <c r="G159" s="60"/>
    </row>
    <row r="160" spans="1:7" x14ac:dyDescent="0.3">
      <c r="A160" s="14" t="s">
        <v>285</v>
      </c>
      <c r="B160" s="15" t="s">
        <v>286</v>
      </c>
      <c r="C160" s="16" t="s">
        <v>143</v>
      </c>
      <c r="D160" s="122"/>
      <c r="E160" s="21"/>
      <c r="F160" s="24">
        <f t="shared" si="11"/>
        <v>0</v>
      </c>
      <c r="G160" s="60"/>
    </row>
    <row r="161" spans="1:7" x14ac:dyDescent="0.3">
      <c r="A161" s="14" t="s">
        <v>287</v>
      </c>
      <c r="B161" s="15" t="s">
        <v>288</v>
      </c>
      <c r="C161" s="16" t="s">
        <v>143</v>
      </c>
      <c r="D161" s="122"/>
      <c r="E161" s="21"/>
      <c r="F161" s="24">
        <f t="shared" si="11"/>
        <v>0</v>
      </c>
      <c r="G161" s="60"/>
    </row>
    <row r="162" spans="1:7" x14ac:dyDescent="0.3">
      <c r="A162" s="14" t="s">
        <v>289</v>
      </c>
      <c r="B162" s="15" t="s">
        <v>290</v>
      </c>
      <c r="C162" s="16" t="s">
        <v>143</v>
      </c>
      <c r="D162" s="122"/>
      <c r="E162" s="21"/>
      <c r="F162" s="24">
        <f t="shared" si="11"/>
        <v>0</v>
      </c>
      <c r="G162" s="60"/>
    </row>
    <row r="163" spans="1:7" x14ac:dyDescent="0.3">
      <c r="A163" s="14" t="s">
        <v>291</v>
      </c>
      <c r="B163" s="15" t="s">
        <v>292</v>
      </c>
      <c r="C163" s="16" t="s">
        <v>143</v>
      </c>
      <c r="D163" s="122"/>
      <c r="E163" s="21"/>
      <c r="F163" s="24">
        <f t="shared" si="11"/>
        <v>0</v>
      </c>
      <c r="G163" s="60"/>
    </row>
    <row r="164" spans="1:7" x14ac:dyDescent="0.3">
      <c r="A164" s="14" t="s">
        <v>293</v>
      </c>
      <c r="B164" s="15" t="s">
        <v>294</v>
      </c>
      <c r="C164" s="16" t="s">
        <v>143</v>
      </c>
      <c r="D164" s="122"/>
      <c r="E164" s="21"/>
      <c r="F164" s="24">
        <f t="shared" si="11"/>
        <v>0</v>
      </c>
      <c r="G164" s="60"/>
    </row>
    <row r="165" spans="1:7" x14ac:dyDescent="0.3">
      <c r="A165" s="14" t="s">
        <v>295</v>
      </c>
      <c r="B165" s="15" t="s">
        <v>296</v>
      </c>
      <c r="C165" s="16" t="s">
        <v>143</v>
      </c>
      <c r="D165" s="122"/>
      <c r="E165" s="21"/>
      <c r="F165" s="24">
        <f t="shared" si="11"/>
        <v>0</v>
      </c>
      <c r="G165" s="60"/>
    </row>
    <row r="166" spans="1:7" x14ac:dyDescent="0.3">
      <c r="A166" s="14" t="s">
        <v>297</v>
      </c>
      <c r="B166" s="15" t="s">
        <v>298</v>
      </c>
      <c r="C166" s="16" t="s">
        <v>143</v>
      </c>
      <c r="D166" s="122">
        <v>890646</v>
      </c>
      <c r="E166" s="21"/>
      <c r="F166" s="24">
        <f t="shared" si="11"/>
        <v>0</v>
      </c>
      <c r="G166" s="60"/>
    </row>
    <row r="167" spans="1:7" x14ac:dyDescent="0.3">
      <c r="A167" s="14" t="s">
        <v>299</v>
      </c>
      <c r="B167" s="15" t="s">
        <v>300</v>
      </c>
      <c r="C167" s="16" t="s">
        <v>143</v>
      </c>
      <c r="D167" s="122">
        <v>1069524</v>
      </c>
      <c r="E167" s="21"/>
      <c r="F167" s="24">
        <f t="shared" si="11"/>
        <v>0</v>
      </c>
      <c r="G167" s="60"/>
    </row>
    <row r="168" spans="1:7" x14ac:dyDescent="0.3">
      <c r="A168" s="14" t="s">
        <v>301</v>
      </c>
      <c r="B168" s="15" t="s">
        <v>302</v>
      </c>
      <c r="C168" s="16" t="s">
        <v>143</v>
      </c>
      <c r="D168" s="122">
        <v>1015579</v>
      </c>
      <c r="E168" s="21"/>
      <c r="F168" s="24">
        <f t="shared" si="11"/>
        <v>0</v>
      </c>
      <c r="G168" s="60"/>
    </row>
    <row r="169" spans="1:7" x14ac:dyDescent="0.3">
      <c r="A169" s="14" t="s">
        <v>303</v>
      </c>
      <c r="B169" s="15" t="s">
        <v>304</v>
      </c>
      <c r="C169" s="16" t="s">
        <v>143</v>
      </c>
      <c r="D169" s="122">
        <v>1324839</v>
      </c>
      <c r="E169" s="21"/>
      <c r="F169" s="24">
        <f t="shared" si="11"/>
        <v>0</v>
      </c>
      <c r="G169" s="60"/>
    </row>
    <row r="170" spans="1:7" x14ac:dyDescent="0.3">
      <c r="A170" s="14" t="s">
        <v>305</v>
      </c>
      <c r="B170" s="15" t="s">
        <v>306</v>
      </c>
      <c r="C170" s="16" t="s">
        <v>143</v>
      </c>
      <c r="D170" s="122">
        <v>1223329</v>
      </c>
      <c r="E170" s="21"/>
      <c r="F170" s="24">
        <f t="shared" si="11"/>
        <v>0</v>
      </c>
      <c r="G170" s="60"/>
    </row>
    <row r="171" spans="1:7" x14ac:dyDescent="0.3">
      <c r="A171" s="14" t="s">
        <v>307</v>
      </c>
      <c r="B171" s="15" t="s">
        <v>308</v>
      </c>
      <c r="C171" s="16" t="s">
        <v>143</v>
      </c>
      <c r="D171" s="122">
        <v>1157598</v>
      </c>
      <c r="E171" s="21"/>
      <c r="F171" s="24">
        <f t="shared" si="11"/>
        <v>0</v>
      </c>
      <c r="G171" s="60"/>
    </row>
    <row r="172" spans="1:7" x14ac:dyDescent="0.3">
      <c r="A172" s="14" t="s">
        <v>309</v>
      </c>
      <c r="B172" s="15" t="s">
        <v>310</v>
      </c>
      <c r="C172" s="16" t="s">
        <v>143</v>
      </c>
      <c r="D172" s="122">
        <v>1486642</v>
      </c>
      <c r="E172" s="21"/>
      <c r="F172" s="24">
        <f t="shared" si="11"/>
        <v>0</v>
      </c>
      <c r="G172" s="60"/>
    </row>
    <row r="173" spans="1:7" x14ac:dyDescent="0.3">
      <c r="A173" s="14" t="s">
        <v>311</v>
      </c>
      <c r="B173" s="15" t="s">
        <v>312</v>
      </c>
      <c r="C173" s="16" t="s">
        <v>143</v>
      </c>
      <c r="D173" s="122">
        <v>1785490</v>
      </c>
      <c r="E173" s="21"/>
      <c r="F173" s="24">
        <f t="shared" si="11"/>
        <v>0</v>
      </c>
      <c r="G173" s="60"/>
    </row>
    <row r="174" spans="1:7" x14ac:dyDescent="0.3">
      <c r="A174" s="14" t="s">
        <v>313</v>
      </c>
      <c r="B174" s="15" t="s">
        <v>314</v>
      </c>
      <c r="C174" s="16" t="s">
        <v>143</v>
      </c>
      <c r="D174" s="122">
        <v>1884168</v>
      </c>
      <c r="E174" s="21"/>
      <c r="F174" s="24">
        <f t="shared" si="11"/>
        <v>0</v>
      </c>
      <c r="G174" s="60"/>
    </row>
    <row r="175" spans="1:7" x14ac:dyDescent="0.3">
      <c r="A175" s="14" t="s">
        <v>315</v>
      </c>
      <c r="B175" s="15" t="s">
        <v>316</v>
      </c>
      <c r="C175" s="16" t="s">
        <v>143</v>
      </c>
      <c r="D175" s="122">
        <v>1255242</v>
      </c>
      <c r="E175" s="21"/>
      <c r="F175" s="24">
        <f t="shared" si="11"/>
        <v>0</v>
      </c>
      <c r="G175" s="60"/>
    </row>
    <row r="176" spans="1:7" x14ac:dyDescent="0.3">
      <c r="A176" s="14" t="s">
        <v>317</v>
      </c>
      <c r="B176" s="15" t="s">
        <v>318</v>
      </c>
      <c r="C176" s="16" t="s">
        <v>143</v>
      </c>
      <c r="D176" s="122">
        <v>1687947</v>
      </c>
      <c r="E176" s="21"/>
      <c r="F176" s="24">
        <f t="shared" si="11"/>
        <v>0</v>
      </c>
      <c r="G176" s="60"/>
    </row>
    <row r="177" spans="1:7" x14ac:dyDescent="0.3">
      <c r="A177" s="14" t="s">
        <v>319</v>
      </c>
      <c r="B177" s="15" t="s">
        <v>320</v>
      </c>
      <c r="C177" s="16" t="s">
        <v>143</v>
      </c>
      <c r="D177" s="122">
        <v>1773025</v>
      </c>
      <c r="E177" s="21"/>
      <c r="F177" s="24">
        <f t="shared" si="11"/>
        <v>0</v>
      </c>
      <c r="G177" s="60"/>
    </row>
    <row r="178" spans="1:7" x14ac:dyDescent="0.3">
      <c r="A178" s="14" t="s">
        <v>321</v>
      </c>
      <c r="B178" s="15" t="s">
        <v>322</v>
      </c>
      <c r="C178" s="16" t="s">
        <v>143</v>
      </c>
      <c r="D178" s="122">
        <v>695135</v>
      </c>
      <c r="E178" s="21"/>
      <c r="F178" s="24">
        <f t="shared" si="11"/>
        <v>0</v>
      </c>
      <c r="G178" s="60"/>
    </row>
    <row r="179" spans="1:7" x14ac:dyDescent="0.3">
      <c r="A179" s="14" t="s">
        <v>323</v>
      </c>
      <c r="B179" s="15" t="s">
        <v>324</v>
      </c>
      <c r="C179" s="16" t="s">
        <v>143</v>
      </c>
      <c r="D179" s="122">
        <v>1130612</v>
      </c>
      <c r="E179" s="21"/>
      <c r="F179" s="24">
        <f t="shared" si="11"/>
        <v>0</v>
      </c>
      <c r="G179" s="60"/>
    </row>
    <row r="180" spans="1:7" x14ac:dyDescent="0.3">
      <c r="A180" s="14" t="s">
        <v>325</v>
      </c>
      <c r="B180" s="15" t="s">
        <v>326</v>
      </c>
      <c r="C180" s="16" t="s">
        <v>143</v>
      </c>
      <c r="D180" s="122">
        <v>865518</v>
      </c>
      <c r="E180" s="21"/>
      <c r="F180" s="24">
        <f t="shared" si="11"/>
        <v>0</v>
      </c>
      <c r="G180" s="60"/>
    </row>
    <row r="181" spans="1:7" x14ac:dyDescent="0.3">
      <c r="A181" s="14" t="s">
        <v>327</v>
      </c>
      <c r="B181" s="15" t="s">
        <v>328</v>
      </c>
      <c r="C181" s="16" t="s">
        <v>143</v>
      </c>
      <c r="D181" s="122">
        <v>1019485</v>
      </c>
      <c r="E181" s="21"/>
      <c r="F181" s="24">
        <f t="shared" si="11"/>
        <v>0</v>
      </c>
      <c r="G181" s="60"/>
    </row>
    <row r="182" spans="1:7" x14ac:dyDescent="0.3">
      <c r="A182" s="14" t="s">
        <v>329</v>
      </c>
      <c r="B182" s="15" t="s">
        <v>330</v>
      </c>
      <c r="C182" s="16" t="s">
        <v>143</v>
      </c>
      <c r="D182" s="122">
        <v>1929433</v>
      </c>
      <c r="E182" s="21"/>
      <c r="F182" s="24">
        <f t="shared" si="11"/>
        <v>0</v>
      </c>
      <c r="G182" s="60"/>
    </row>
    <row r="183" spans="1:7" x14ac:dyDescent="0.3">
      <c r="A183" s="14" t="s">
        <v>331</v>
      </c>
      <c r="B183" s="15" t="s">
        <v>332</v>
      </c>
      <c r="C183" s="16" t="s">
        <v>143</v>
      </c>
      <c r="D183" s="122">
        <v>1799449</v>
      </c>
      <c r="E183" s="21"/>
      <c r="F183" s="24">
        <f t="shared" si="11"/>
        <v>0</v>
      </c>
      <c r="G183" s="60"/>
    </row>
    <row r="184" spans="1:7" x14ac:dyDescent="0.3">
      <c r="A184" s="14" t="s">
        <v>333</v>
      </c>
      <c r="B184" s="15" t="s">
        <v>334</v>
      </c>
      <c r="C184" s="16" t="s">
        <v>335</v>
      </c>
      <c r="D184" s="122"/>
      <c r="E184" s="21"/>
      <c r="F184" s="24">
        <f t="shared" si="11"/>
        <v>0</v>
      </c>
      <c r="G184" s="60"/>
    </row>
    <row r="185" spans="1:7" x14ac:dyDescent="0.3">
      <c r="A185" s="14" t="s">
        <v>336</v>
      </c>
      <c r="B185" s="15" t="s">
        <v>337</v>
      </c>
      <c r="C185" s="16" t="s">
        <v>335</v>
      </c>
      <c r="D185" s="122"/>
      <c r="E185" s="21"/>
      <c r="F185" s="24">
        <f t="shared" si="11"/>
        <v>0</v>
      </c>
      <c r="G185" s="60"/>
    </row>
    <row r="186" spans="1:7" x14ac:dyDescent="0.3">
      <c r="A186" s="14" t="s">
        <v>338</v>
      </c>
      <c r="B186" s="15" t="s">
        <v>339</v>
      </c>
      <c r="C186" s="16" t="s">
        <v>143</v>
      </c>
      <c r="D186" s="122">
        <v>2446874</v>
      </c>
      <c r="E186" s="21"/>
      <c r="F186" s="24">
        <f t="shared" si="11"/>
        <v>0</v>
      </c>
      <c r="G186" s="60"/>
    </row>
    <row r="187" spans="1:7" x14ac:dyDescent="0.3">
      <c r="A187" s="14" t="s">
        <v>340</v>
      </c>
      <c r="B187" s="15" t="s">
        <v>341</v>
      </c>
      <c r="C187" s="16" t="s">
        <v>143</v>
      </c>
      <c r="D187" s="122">
        <v>2747046</v>
      </c>
      <c r="E187" s="21"/>
      <c r="F187" s="24">
        <f t="shared" si="11"/>
        <v>0</v>
      </c>
      <c r="G187" s="60"/>
    </row>
    <row r="188" spans="1:7" x14ac:dyDescent="0.3">
      <c r="A188" s="14" t="s">
        <v>342</v>
      </c>
      <c r="B188" s="15" t="s">
        <v>343</v>
      </c>
      <c r="C188" s="16" t="s">
        <v>344</v>
      </c>
      <c r="D188" s="122">
        <v>19447169</v>
      </c>
      <c r="E188" s="21"/>
      <c r="F188" s="24">
        <f t="shared" si="11"/>
        <v>0</v>
      </c>
      <c r="G188" s="60"/>
    </row>
    <row r="189" spans="1:7" x14ac:dyDescent="0.3">
      <c r="A189" s="14" t="s">
        <v>345</v>
      </c>
      <c r="B189" s="15" t="s">
        <v>346</v>
      </c>
      <c r="C189" s="16" t="s">
        <v>344</v>
      </c>
      <c r="D189" s="122">
        <v>25121436</v>
      </c>
      <c r="E189" s="21"/>
      <c r="F189" s="24">
        <f t="shared" si="11"/>
        <v>0</v>
      </c>
      <c r="G189" s="60"/>
    </row>
    <row r="190" spans="1:7" x14ac:dyDescent="0.3">
      <c r="A190" s="14" t="s">
        <v>347</v>
      </c>
      <c r="B190" s="15" t="s">
        <v>348</v>
      </c>
      <c r="C190" s="16" t="s">
        <v>344</v>
      </c>
      <c r="D190" s="122">
        <v>16826837</v>
      </c>
      <c r="E190" s="21"/>
      <c r="F190" s="24">
        <f t="shared" si="11"/>
        <v>0</v>
      </c>
      <c r="G190" s="60"/>
    </row>
    <row r="191" spans="1:7" x14ac:dyDescent="0.3">
      <c r="A191" s="14" t="s">
        <v>349</v>
      </c>
      <c r="B191" s="15" t="s">
        <v>350</v>
      </c>
      <c r="C191" s="16" t="s">
        <v>344</v>
      </c>
      <c r="D191" s="122">
        <v>31091226</v>
      </c>
      <c r="E191" s="21"/>
      <c r="F191" s="24">
        <f t="shared" si="11"/>
        <v>0</v>
      </c>
      <c r="G191" s="60"/>
    </row>
    <row r="192" spans="1:7" x14ac:dyDescent="0.3">
      <c r="A192" s="14" t="s">
        <v>351</v>
      </c>
      <c r="B192" s="15" t="s">
        <v>352</v>
      </c>
      <c r="C192" s="16" t="s">
        <v>353</v>
      </c>
      <c r="D192" s="122">
        <v>2198770</v>
      </c>
      <c r="E192" s="21"/>
      <c r="F192" s="24">
        <f t="shared" si="11"/>
        <v>0</v>
      </c>
      <c r="G192" s="60"/>
    </row>
    <row r="193" spans="1:7" x14ac:dyDescent="0.3">
      <c r="A193" s="14" t="s">
        <v>354</v>
      </c>
      <c r="B193" s="15" t="s">
        <v>355</v>
      </c>
      <c r="C193" s="16" t="s">
        <v>353</v>
      </c>
      <c r="D193" s="122">
        <v>2469964</v>
      </c>
      <c r="E193" s="21"/>
      <c r="F193" s="24">
        <f t="shared" si="11"/>
        <v>0</v>
      </c>
      <c r="G193" s="60"/>
    </row>
    <row r="194" spans="1:7" x14ac:dyDescent="0.3">
      <c r="A194" s="14" t="s">
        <v>356</v>
      </c>
      <c r="B194" s="15" t="s">
        <v>357</v>
      </c>
      <c r="C194" s="16" t="s">
        <v>353</v>
      </c>
      <c r="D194" s="122">
        <v>3066389</v>
      </c>
      <c r="E194" s="21"/>
      <c r="F194" s="24">
        <f t="shared" si="11"/>
        <v>0</v>
      </c>
      <c r="G194" s="60"/>
    </row>
    <row r="195" spans="1:7" x14ac:dyDescent="0.3">
      <c r="A195" s="14" t="s">
        <v>358</v>
      </c>
      <c r="B195" s="15" t="s">
        <v>359</v>
      </c>
      <c r="C195" s="16" t="s">
        <v>353</v>
      </c>
      <c r="D195" s="122">
        <v>4699359</v>
      </c>
      <c r="E195" s="21"/>
      <c r="F195" s="24">
        <f t="shared" si="11"/>
        <v>0</v>
      </c>
      <c r="G195" s="60"/>
    </row>
    <row r="196" spans="1:7" x14ac:dyDescent="0.3">
      <c r="A196" s="14" t="s">
        <v>360</v>
      </c>
      <c r="B196" s="15" t="s">
        <v>361</v>
      </c>
      <c r="C196" s="16" t="s">
        <v>353</v>
      </c>
      <c r="D196" s="122">
        <v>5945815</v>
      </c>
      <c r="E196" s="21"/>
      <c r="F196" s="24">
        <f t="shared" si="11"/>
        <v>0</v>
      </c>
      <c r="G196" s="60"/>
    </row>
    <row r="197" spans="1:7" x14ac:dyDescent="0.3">
      <c r="A197" s="14" t="s">
        <v>362</v>
      </c>
      <c r="B197" s="15" t="s">
        <v>363</v>
      </c>
      <c r="C197" s="16" t="s">
        <v>353</v>
      </c>
      <c r="D197" s="122">
        <v>6651043</v>
      </c>
      <c r="E197" s="21"/>
      <c r="F197" s="24">
        <f t="shared" si="11"/>
        <v>0</v>
      </c>
      <c r="G197" s="60"/>
    </row>
    <row r="198" spans="1:7" x14ac:dyDescent="0.3">
      <c r="A198" s="14" t="s">
        <v>364</v>
      </c>
      <c r="B198" s="15" t="s">
        <v>365</v>
      </c>
      <c r="C198" s="16" t="s">
        <v>353</v>
      </c>
      <c r="D198" s="122">
        <v>8747703</v>
      </c>
      <c r="E198" s="21"/>
      <c r="F198" s="24">
        <f t="shared" si="11"/>
        <v>0</v>
      </c>
      <c r="G198" s="60"/>
    </row>
    <row r="199" spans="1:7" x14ac:dyDescent="0.3">
      <c r="A199" s="14" t="s">
        <v>366</v>
      </c>
      <c r="B199" s="15" t="s">
        <v>367</v>
      </c>
      <c r="C199" s="16" t="s">
        <v>353</v>
      </c>
      <c r="D199" s="122">
        <v>18498925</v>
      </c>
      <c r="E199" s="21"/>
      <c r="F199" s="24">
        <f t="shared" si="11"/>
        <v>0</v>
      </c>
      <c r="G199" s="60"/>
    </row>
    <row r="200" spans="1:7" x14ac:dyDescent="0.3">
      <c r="A200" s="14" t="s">
        <v>368</v>
      </c>
      <c r="B200" s="15" t="s">
        <v>369</v>
      </c>
      <c r="C200" s="16" t="s">
        <v>353</v>
      </c>
      <c r="D200" s="122">
        <v>20196758</v>
      </c>
      <c r="E200" s="21"/>
      <c r="F200" s="24">
        <f t="shared" si="11"/>
        <v>0</v>
      </c>
      <c r="G200" s="60"/>
    </row>
    <row r="201" spans="1:7" x14ac:dyDescent="0.3">
      <c r="A201" s="14" t="s">
        <v>370</v>
      </c>
      <c r="B201" s="15" t="s">
        <v>371</v>
      </c>
      <c r="C201" s="16" t="s">
        <v>353</v>
      </c>
      <c r="D201" s="122">
        <v>20575225</v>
      </c>
      <c r="E201" s="21"/>
      <c r="F201" s="24">
        <f t="shared" si="11"/>
        <v>0</v>
      </c>
      <c r="G201" s="60"/>
    </row>
    <row r="202" spans="1:7" x14ac:dyDescent="0.3">
      <c r="A202" s="14" t="s">
        <v>372</v>
      </c>
      <c r="B202" s="15" t="s">
        <v>373</v>
      </c>
      <c r="C202" s="16" t="s">
        <v>353</v>
      </c>
      <c r="D202" s="122">
        <v>24795322</v>
      </c>
      <c r="E202" s="21"/>
      <c r="F202" s="24">
        <f t="shared" si="11"/>
        <v>0</v>
      </c>
      <c r="G202" s="60"/>
    </row>
    <row r="203" spans="1:7" x14ac:dyDescent="0.3">
      <c r="A203" s="14" t="s">
        <v>374</v>
      </c>
      <c r="B203" s="15" t="s">
        <v>375</v>
      </c>
      <c r="C203" s="16" t="s">
        <v>353</v>
      </c>
      <c r="D203" s="122">
        <v>29124217</v>
      </c>
      <c r="E203" s="21"/>
      <c r="F203" s="24">
        <f t="shared" si="11"/>
        <v>0</v>
      </c>
      <c r="G203" s="60"/>
    </row>
    <row r="204" spans="1:7" x14ac:dyDescent="0.3">
      <c r="A204" s="14" t="s">
        <v>376</v>
      </c>
      <c r="B204" s="15" t="s">
        <v>377</v>
      </c>
      <c r="C204" s="16" t="s">
        <v>353</v>
      </c>
      <c r="D204" s="122">
        <v>2609004</v>
      </c>
      <c r="E204" s="21"/>
      <c r="F204" s="24">
        <f t="shared" si="11"/>
        <v>0</v>
      </c>
      <c r="G204" s="60"/>
    </row>
    <row r="205" spans="1:7" x14ac:dyDescent="0.3">
      <c r="A205" s="14" t="s">
        <v>378</v>
      </c>
      <c r="B205" s="15" t="s">
        <v>379</v>
      </c>
      <c r="C205" s="16" t="s">
        <v>353</v>
      </c>
      <c r="D205" s="122">
        <v>2867450</v>
      </c>
      <c r="E205" s="21"/>
      <c r="F205" s="24">
        <f t="shared" si="11"/>
        <v>0</v>
      </c>
      <c r="G205" s="60"/>
    </row>
    <row r="206" spans="1:7" x14ac:dyDescent="0.3">
      <c r="A206" s="14" t="s">
        <v>380</v>
      </c>
      <c r="B206" s="15" t="s">
        <v>381</v>
      </c>
      <c r="C206" s="16" t="s">
        <v>353</v>
      </c>
      <c r="D206" s="122">
        <v>3476316</v>
      </c>
      <c r="E206" s="21"/>
      <c r="F206" s="24">
        <f t="shared" si="11"/>
        <v>0</v>
      </c>
      <c r="G206" s="60"/>
    </row>
    <row r="207" spans="1:7" x14ac:dyDescent="0.3">
      <c r="A207" s="14" t="s">
        <v>382</v>
      </c>
      <c r="B207" s="15" t="s">
        <v>383</v>
      </c>
      <c r="C207" s="16" t="s">
        <v>353</v>
      </c>
      <c r="D207" s="122">
        <v>4885394</v>
      </c>
      <c r="E207" s="21"/>
      <c r="F207" s="24">
        <f t="shared" ref="F207:F270" si="12">+ROUND(D207*E207,0)</f>
        <v>0</v>
      </c>
      <c r="G207" s="60"/>
    </row>
    <row r="208" spans="1:7" x14ac:dyDescent="0.3">
      <c r="A208" s="14" t="s">
        <v>384</v>
      </c>
      <c r="B208" s="15" t="s">
        <v>385</v>
      </c>
      <c r="C208" s="16" t="s">
        <v>353</v>
      </c>
      <c r="D208" s="122">
        <v>6951715</v>
      </c>
      <c r="E208" s="21"/>
      <c r="F208" s="24">
        <f t="shared" si="12"/>
        <v>0</v>
      </c>
      <c r="G208" s="60"/>
    </row>
    <row r="209" spans="1:7" x14ac:dyDescent="0.3">
      <c r="A209" s="14" t="s">
        <v>386</v>
      </c>
      <c r="B209" s="15" t="s">
        <v>387</v>
      </c>
      <c r="C209" s="16" t="s">
        <v>353</v>
      </c>
      <c r="D209" s="122">
        <v>7775633</v>
      </c>
      <c r="E209" s="21"/>
      <c r="F209" s="24">
        <f t="shared" si="12"/>
        <v>0</v>
      </c>
      <c r="G209" s="60"/>
    </row>
    <row r="210" spans="1:7" x14ac:dyDescent="0.3">
      <c r="A210" s="14" t="s">
        <v>388</v>
      </c>
      <c r="B210" s="15" t="s">
        <v>389</v>
      </c>
      <c r="C210" s="16" t="s">
        <v>353</v>
      </c>
      <c r="D210" s="122">
        <v>10850532</v>
      </c>
      <c r="E210" s="21"/>
      <c r="F210" s="24">
        <f t="shared" si="12"/>
        <v>0</v>
      </c>
      <c r="G210" s="60"/>
    </row>
    <row r="211" spans="1:7" x14ac:dyDescent="0.3">
      <c r="A211" s="14" t="s">
        <v>390</v>
      </c>
      <c r="B211" s="15" t="s">
        <v>391</v>
      </c>
      <c r="C211" s="16" t="s">
        <v>353</v>
      </c>
      <c r="D211" s="122">
        <v>14323773</v>
      </c>
      <c r="E211" s="21"/>
      <c r="F211" s="24">
        <f t="shared" si="12"/>
        <v>0</v>
      </c>
      <c r="G211" s="60"/>
    </row>
    <row r="212" spans="1:7" x14ac:dyDescent="0.3">
      <c r="A212" s="14" t="s">
        <v>392</v>
      </c>
      <c r="B212" s="15" t="s">
        <v>393</v>
      </c>
      <c r="C212" s="16" t="s">
        <v>353</v>
      </c>
      <c r="D212" s="122">
        <v>16818831</v>
      </c>
      <c r="E212" s="21"/>
      <c r="F212" s="24">
        <f t="shared" si="12"/>
        <v>0</v>
      </c>
      <c r="G212" s="60"/>
    </row>
    <row r="213" spans="1:7" x14ac:dyDescent="0.3">
      <c r="A213" s="14" t="s">
        <v>394</v>
      </c>
      <c r="B213" s="15" t="s">
        <v>395</v>
      </c>
      <c r="C213" s="16" t="s">
        <v>353</v>
      </c>
      <c r="D213" s="122">
        <v>20621530</v>
      </c>
      <c r="E213" s="21"/>
      <c r="F213" s="24">
        <f t="shared" si="12"/>
        <v>0</v>
      </c>
      <c r="G213" s="60"/>
    </row>
    <row r="214" spans="1:7" x14ac:dyDescent="0.3">
      <c r="A214" s="14" t="s">
        <v>396</v>
      </c>
      <c r="B214" s="15" t="s">
        <v>397</v>
      </c>
      <c r="C214" s="16" t="s">
        <v>353</v>
      </c>
      <c r="D214" s="122">
        <v>24843825</v>
      </c>
      <c r="E214" s="21"/>
      <c r="F214" s="24">
        <f t="shared" si="12"/>
        <v>0</v>
      </c>
      <c r="G214" s="60"/>
    </row>
    <row r="215" spans="1:7" x14ac:dyDescent="0.3">
      <c r="A215" s="14" t="s">
        <v>398</v>
      </c>
      <c r="B215" s="15" t="s">
        <v>399</v>
      </c>
      <c r="C215" s="16" t="s">
        <v>353</v>
      </c>
      <c r="D215" s="122">
        <v>29751370</v>
      </c>
      <c r="E215" s="21"/>
      <c r="F215" s="24">
        <f t="shared" si="12"/>
        <v>0</v>
      </c>
      <c r="G215" s="60"/>
    </row>
    <row r="216" spans="1:7" x14ac:dyDescent="0.3">
      <c r="A216" s="14" t="s">
        <v>400</v>
      </c>
      <c r="B216" s="15" t="s">
        <v>401</v>
      </c>
      <c r="C216" s="16" t="s">
        <v>353</v>
      </c>
      <c r="D216" s="122">
        <v>3974544</v>
      </c>
      <c r="E216" s="21"/>
      <c r="F216" s="24">
        <f t="shared" si="12"/>
        <v>0</v>
      </c>
      <c r="G216" s="60"/>
    </row>
    <row r="217" spans="1:7" x14ac:dyDescent="0.3">
      <c r="A217" s="14" t="s">
        <v>402</v>
      </c>
      <c r="B217" s="15" t="s">
        <v>403</v>
      </c>
      <c r="C217" s="16" t="s">
        <v>353</v>
      </c>
      <c r="D217" s="122">
        <v>4448369</v>
      </c>
      <c r="E217" s="21"/>
      <c r="F217" s="24">
        <f t="shared" si="12"/>
        <v>0</v>
      </c>
      <c r="G217" s="60"/>
    </row>
    <row r="218" spans="1:7" x14ac:dyDescent="0.3">
      <c r="A218" s="14" t="s">
        <v>404</v>
      </c>
      <c r="B218" s="15" t="s">
        <v>405</v>
      </c>
      <c r="C218" s="16" t="s">
        <v>353</v>
      </c>
      <c r="D218" s="122">
        <v>5504839</v>
      </c>
      <c r="E218" s="21"/>
      <c r="F218" s="24">
        <f t="shared" si="12"/>
        <v>0</v>
      </c>
      <c r="G218" s="60"/>
    </row>
    <row r="219" spans="1:7" x14ac:dyDescent="0.3">
      <c r="A219" s="14" t="s">
        <v>406</v>
      </c>
      <c r="B219" s="15" t="s">
        <v>407</v>
      </c>
      <c r="C219" s="16" t="s">
        <v>353</v>
      </c>
      <c r="D219" s="122">
        <v>8315006</v>
      </c>
      <c r="E219" s="21"/>
      <c r="F219" s="24">
        <f t="shared" si="12"/>
        <v>0</v>
      </c>
      <c r="G219" s="60"/>
    </row>
    <row r="220" spans="1:7" x14ac:dyDescent="0.3">
      <c r="A220" s="14" t="s">
        <v>408</v>
      </c>
      <c r="B220" s="15" t="s">
        <v>409</v>
      </c>
      <c r="C220" s="16" t="s">
        <v>353</v>
      </c>
      <c r="D220" s="122">
        <v>9577175</v>
      </c>
      <c r="E220" s="21"/>
      <c r="F220" s="24">
        <f t="shared" si="12"/>
        <v>0</v>
      </c>
      <c r="G220" s="60"/>
    </row>
    <row r="221" spans="1:7" x14ac:dyDescent="0.3">
      <c r="A221" s="14" t="s">
        <v>410</v>
      </c>
      <c r="B221" s="15" t="s">
        <v>411</v>
      </c>
      <c r="C221" s="16" t="s">
        <v>353</v>
      </c>
      <c r="D221" s="122">
        <v>10661068</v>
      </c>
      <c r="E221" s="21"/>
      <c r="F221" s="24">
        <f t="shared" si="12"/>
        <v>0</v>
      </c>
      <c r="G221" s="60"/>
    </row>
    <row r="222" spans="1:7" x14ac:dyDescent="0.3">
      <c r="A222" s="14" t="s">
        <v>412</v>
      </c>
      <c r="B222" s="15" t="s">
        <v>413</v>
      </c>
      <c r="C222" s="16" t="s">
        <v>353</v>
      </c>
      <c r="D222" s="122">
        <v>13983130</v>
      </c>
      <c r="E222" s="21"/>
      <c r="F222" s="24">
        <f t="shared" si="12"/>
        <v>0</v>
      </c>
      <c r="G222" s="60"/>
    </row>
    <row r="223" spans="1:7" x14ac:dyDescent="0.3">
      <c r="A223" s="14" t="s">
        <v>414</v>
      </c>
      <c r="B223" s="15" t="s">
        <v>415</v>
      </c>
      <c r="C223" s="16" t="s">
        <v>353</v>
      </c>
      <c r="D223" s="122">
        <v>37084218</v>
      </c>
      <c r="E223" s="21"/>
      <c r="F223" s="24">
        <f t="shared" si="12"/>
        <v>0</v>
      </c>
      <c r="G223" s="60"/>
    </row>
    <row r="224" spans="1:7" x14ac:dyDescent="0.3">
      <c r="A224" s="14" t="s">
        <v>416</v>
      </c>
      <c r="B224" s="15" t="s">
        <v>417</v>
      </c>
      <c r="C224" s="16" t="s">
        <v>353</v>
      </c>
      <c r="D224" s="122">
        <v>40039625</v>
      </c>
      <c r="E224" s="21"/>
      <c r="F224" s="24">
        <f t="shared" si="12"/>
        <v>0</v>
      </c>
      <c r="G224" s="60"/>
    </row>
    <row r="225" spans="1:7" x14ac:dyDescent="0.3">
      <c r="A225" s="14" t="s">
        <v>418</v>
      </c>
      <c r="B225" s="15" t="s">
        <v>419</v>
      </c>
      <c r="C225" s="16" t="s">
        <v>353</v>
      </c>
      <c r="D225" s="122">
        <v>32867837</v>
      </c>
      <c r="E225" s="21"/>
      <c r="F225" s="24">
        <f t="shared" si="12"/>
        <v>0</v>
      </c>
      <c r="G225" s="60"/>
    </row>
    <row r="226" spans="1:7" x14ac:dyDescent="0.3">
      <c r="A226" s="14" t="s">
        <v>420</v>
      </c>
      <c r="B226" s="15" t="s">
        <v>421</v>
      </c>
      <c r="C226" s="16" t="s">
        <v>353</v>
      </c>
      <c r="D226" s="122">
        <v>39637716</v>
      </c>
      <c r="E226" s="21"/>
      <c r="F226" s="24">
        <f t="shared" si="12"/>
        <v>0</v>
      </c>
      <c r="G226" s="60"/>
    </row>
    <row r="227" spans="1:7" x14ac:dyDescent="0.3">
      <c r="A227" s="14" t="s">
        <v>422</v>
      </c>
      <c r="B227" s="15" t="s">
        <v>423</v>
      </c>
      <c r="C227" s="16" t="s">
        <v>353</v>
      </c>
      <c r="D227" s="122">
        <v>46573422</v>
      </c>
      <c r="E227" s="21"/>
      <c r="F227" s="24">
        <f t="shared" si="12"/>
        <v>0</v>
      </c>
      <c r="G227" s="60"/>
    </row>
    <row r="228" spans="1:7" x14ac:dyDescent="0.3">
      <c r="A228" s="14" t="s">
        <v>424</v>
      </c>
      <c r="B228" s="15" t="s">
        <v>425</v>
      </c>
      <c r="C228" s="16" t="s">
        <v>353</v>
      </c>
      <c r="D228" s="122">
        <v>1432534</v>
      </c>
      <c r="E228" s="21"/>
      <c r="F228" s="24">
        <f t="shared" si="12"/>
        <v>0</v>
      </c>
      <c r="G228" s="60"/>
    </row>
    <row r="229" spans="1:7" x14ac:dyDescent="0.3">
      <c r="A229" s="14" t="s">
        <v>426</v>
      </c>
      <c r="B229" s="15" t="s">
        <v>427</v>
      </c>
      <c r="C229" s="16" t="s">
        <v>353</v>
      </c>
      <c r="D229" s="122">
        <v>1651487</v>
      </c>
      <c r="E229" s="21"/>
      <c r="F229" s="24">
        <f t="shared" si="12"/>
        <v>0</v>
      </c>
      <c r="G229" s="60"/>
    </row>
    <row r="230" spans="1:7" x14ac:dyDescent="0.3">
      <c r="A230" s="14" t="s">
        <v>428</v>
      </c>
      <c r="B230" s="15" t="s">
        <v>429</v>
      </c>
      <c r="C230" s="16" t="s">
        <v>353</v>
      </c>
      <c r="D230" s="122">
        <v>2076037</v>
      </c>
      <c r="E230" s="21"/>
      <c r="F230" s="24">
        <f t="shared" si="12"/>
        <v>0</v>
      </c>
      <c r="G230" s="60"/>
    </row>
    <row r="231" spans="1:7" x14ac:dyDescent="0.3">
      <c r="A231" s="14" t="s">
        <v>430</v>
      </c>
      <c r="B231" s="15" t="s">
        <v>431</v>
      </c>
      <c r="C231" s="16" t="s">
        <v>353</v>
      </c>
      <c r="D231" s="122">
        <v>3027903</v>
      </c>
      <c r="E231" s="21"/>
      <c r="F231" s="24">
        <f t="shared" si="12"/>
        <v>0</v>
      </c>
      <c r="G231" s="60"/>
    </row>
    <row r="232" spans="1:7" x14ac:dyDescent="0.3">
      <c r="A232" s="14" t="s">
        <v>432</v>
      </c>
      <c r="B232" s="15" t="s">
        <v>433</v>
      </c>
      <c r="C232" s="16" t="s">
        <v>353</v>
      </c>
      <c r="D232" s="122">
        <v>4662114</v>
      </c>
      <c r="E232" s="21"/>
      <c r="F232" s="24">
        <f t="shared" si="12"/>
        <v>0</v>
      </c>
      <c r="G232" s="60"/>
    </row>
    <row r="233" spans="1:7" x14ac:dyDescent="0.3">
      <c r="A233" s="14" t="s">
        <v>434</v>
      </c>
      <c r="B233" s="15" t="s">
        <v>435</v>
      </c>
      <c r="C233" s="16" t="s">
        <v>353</v>
      </c>
      <c r="D233" s="122">
        <v>5351987</v>
      </c>
      <c r="E233" s="21"/>
      <c r="F233" s="24">
        <f t="shared" si="12"/>
        <v>0</v>
      </c>
      <c r="G233" s="60"/>
    </row>
    <row r="234" spans="1:7" x14ac:dyDescent="0.3">
      <c r="A234" s="14" t="s">
        <v>436</v>
      </c>
      <c r="B234" s="15" t="s">
        <v>437</v>
      </c>
      <c r="C234" s="16" t="s">
        <v>353</v>
      </c>
      <c r="D234" s="122">
        <v>7474666</v>
      </c>
      <c r="E234" s="21"/>
      <c r="F234" s="24">
        <f t="shared" si="12"/>
        <v>0</v>
      </c>
      <c r="G234" s="60"/>
    </row>
    <row r="235" spans="1:7" x14ac:dyDescent="0.3">
      <c r="A235" s="14" t="s">
        <v>438</v>
      </c>
      <c r="B235" s="15" t="s">
        <v>439</v>
      </c>
      <c r="C235" s="16" t="s">
        <v>353</v>
      </c>
      <c r="D235" s="122">
        <v>10833311</v>
      </c>
      <c r="E235" s="21"/>
      <c r="F235" s="24">
        <f t="shared" si="12"/>
        <v>0</v>
      </c>
      <c r="G235" s="60"/>
    </row>
    <row r="236" spans="1:7" x14ac:dyDescent="0.3">
      <c r="A236" s="14" t="s">
        <v>440</v>
      </c>
      <c r="B236" s="15" t="s">
        <v>441</v>
      </c>
      <c r="C236" s="16" t="s">
        <v>353</v>
      </c>
      <c r="D236" s="122">
        <v>12015016</v>
      </c>
      <c r="E236" s="21"/>
      <c r="F236" s="24">
        <f t="shared" si="12"/>
        <v>0</v>
      </c>
      <c r="G236" s="60"/>
    </row>
    <row r="237" spans="1:7" x14ac:dyDescent="0.3">
      <c r="A237" s="14" t="s">
        <v>442</v>
      </c>
      <c r="B237" s="15" t="s">
        <v>443</v>
      </c>
      <c r="C237" s="16" t="s">
        <v>353</v>
      </c>
      <c r="D237" s="122">
        <v>14793839</v>
      </c>
      <c r="E237" s="21"/>
      <c r="F237" s="24">
        <f t="shared" si="12"/>
        <v>0</v>
      </c>
      <c r="G237" s="60"/>
    </row>
    <row r="238" spans="1:7" x14ac:dyDescent="0.3">
      <c r="A238" s="14" t="s">
        <v>444</v>
      </c>
      <c r="B238" s="15" t="s">
        <v>445</v>
      </c>
      <c r="C238" s="16" t="s">
        <v>353</v>
      </c>
      <c r="D238" s="122">
        <v>18084063</v>
      </c>
      <c r="E238" s="21"/>
      <c r="F238" s="24">
        <f t="shared" si="12"/>
        <v>0</v>
      </c>
      <c r="G238" s="60"/>
    </row>
    <row r="239" spans="1:7" x14ac:dyDescent="0.3">
      <c r="A239" s="14" t="s">
        <v>446</v>
      </c>
      <c r="B239" s="15" t="s">
        <v>447</v>
      </c>
      <c r="C239" s="16" t="s">
        <v>353</v>
      </c>
      <c r="D239" s="122">
        <v>22234780</v>
      </c>
      <c r="E239" s="21"/>
      <c r="F239" s="24">
        <f t="shared" si="12"/>
        <v>0</v>
      </c>
      <c r="G239" s="60"/>
    </row>
    <row r="240" spans="1:7" x14ac:dyDescent="0.3">
      <c r="A240" s="14" t="s">
        <v>448</v>
      </c>
      <c r="B240" s="15" t="s">
        <v>449</v>
      </c>
      <c r="C240" s="16" t="s">
        <v>353</v>
      </c>
      <c r="D240" s="122">
        <v>1291153</v>
      </c>
      <c r="E240" s="21"/>
      <c r="F240" s="24">
        <f t="shared" si="12"/>
        <v>0</v>
      </c>
      <c r="G240" s="60"/>
    </row>
    <row r="241" spans="1:7" x14ac:dyDescent="0.3">
      <c r="A241" s="14" t="s">
        <v>450</v>
      </c>
      <c r="B241" s="15" t="s">
        <v>451</v>
      </c>
      <c r="C241" s="16" t="s">
        <v>353</v>
      </c>
      <c r="D241" s="122">
        <v>1534856</v>
      </c>
      <c r="E241" s="21"/>
      <c r="F241" s="24">
        <f t="shared" si="12"/>
        <v>0</v>
      </c>
      <c r="G241" s="60"/>
    </row>
    <row r="242" spans="1:7" x14ac:dyDescent="0.3">
      <c r="A242" s="14" t="s">
        <v>452</v>
      </c>
      <c r="B242" s="15" t="s">
        <v>453</v>
      </c>
      <c r="C242" s="16" t="s">
        <v>353</v>
      </c>
      <c r="D242" s="122">
        <v>1913548</v>
      </c>
      <c r="E242" s="21"/>
      <c r="F242" s="24">
        <f t="shared" si="12"/>
        <v>0</v>
      </c>
      <c r="G242" s="60"/>
    </row>
    <row r="243" spans="1:7" x14ac:dyDescent="0.3">
      <c r="A243" s="14" t="s">
        <v>454</v>
      </c>
      <c r="B243" s="15" t="s">
        <v>455</v>
      </c>
      <c r="C243" s="16" t="s">
        <v>353</v>
      </c>
      <c r="D243" s="122">
        <v>3030003</v>
      </c>
      <c r="E243" s="21"/>
      <c r="F243" s="24">
        <f t="shared" si="12"/>
        <v>0</v>
      </c>
      <c r="G243" s="60"/>
    </row>
    <row r="244" spans="1:7" x14ac:dyDescent="0.3">
      <c r="A244" s="14" t="s">
        <v>456</v>
      </c>
      <c r="B244" s="15" t="s">
        <v>457</v>
      </c>
      <c r="C244" s="16" t="s">
        <v>353</v>
      </c>
      <c r="D244" s="122">
        <v>5151445</v>
      </c>
      <c r="E244" s="21"/>
      <c r="F244" s="24">
        <f t="shared" si="12"/>
        <v>0</v>
      </c>
      <c r="G244" s="60"/>
    </row>
    <row r="245" spans="1:7" x14ac:dyDescent="0.3">
      <c r="A245" s="14" t="s">
        <v>458</v>
      </c>
      <c r="B245" s="15" t="s">
        <v>459</v>
      </c>
      <c r="C245" s="16" t="s">
        <v>353</v>
      </c>
      <c r="D245" s="122">
        <v>6274079</v>
      </c>
      <c r="E245" s="21"/>
      <c r="F245" s="24">
        <f t="shared" si="12"/>
        <v>0</v>
      </c>
      <c r="G245" s="60"/>
    </row>
    <row r="246" spans="1:7" x14ac:dyDescent="0.3">
      <c r="A246" s="14" t="s">
        <v>460</v>
      </c>
      <c r="B246" s="15" t="s">
        <v>461</v>
      </c>
      <c r="C246" s="16" t="s">
        <v>353</v>
      </c>
      <c r="D246" s="122">
        <v>9486980</v>
      </c>
      <c r="E246" s="21"/>
      <c r="F246" s="24">
        <f t="shared" si="12"/>
        <v>0</v>
      </c>
      <c r="G246" s="60"/>
    </row>
    <row r="247" spans="1:7" x14ac:dyDescent="0.3">
      <c r="A247" s="14" t="s">
        <v>462</v>
      </c>
      <c r="B247" s="15" t="s">
        <v>463</v>
      </c>
      <c r="C247" s="16" t="s">
        <v>353</v>
      </c>
      <c r="D247" s="122">
        <v>13330055</v>
      </c>
      <c r="E247" s="21"/>
      <c r="F247" s="24">
        <f t="shared" si="12"/>
        <v>0</v>
      </c>
      <c r="G247" s="60"/>
    </row>
    <row r="248" spans="1:7" x14ac:dyDescent="0.3">
      <c r="A248" s="14" t="s">
        <v>464</v>
      </c>
      <c r="B248" s="15" t="s">
        <v>465</v>
      </c>
      <c r="C248" s="16" t="s">
        <v>353</v>
      </c>
      <c r="D248" s="122">
        <v>14936968</v>
      </c>
      <c r="E248" s="21"/>
      <c r="F248" s="24">
        <f t="shared" si="12"/>
        <v>0</v>
      </c>
      <c r="G248" s="60"/>
    </row>
    <row r="249" spans="1:7" x14ac:dyDescent="0.3">
      <c r="A249" s="14" t="s">
        <v>466</v>
      </c>
      <c r="B249" s="15" t="s">
        <v>467</v>
      </c>
      <c r="C249" s="16" t="s">
        <v>353</v>
      </c>
      <c r="D249" s="122">
        <v>18771681</v>
      </c>
      <c r="E249" s="21"/>
      <c r="F249" s="24">
        <f t="shared" si="12"/>
        <v>0</v>
      </c>
      <c r="G249" s="60"/>
    </row>
    <row r="250" spans="1:7" x14ac:dyDescent="0.3">
      <c r="A250" s="14" t="s">
        <v>468</v>
      </c>
      <c r="B250" s="15" t="s">
        <v>469</v>
      </c>
      <c r="C250" s="16" t="s">
        <v>353</v>
      </c>
      <c r="D250" s="122">
        <v>22781769</v>
      </c>
      <c r="E250" s="21"/>
      <c r="F250" s="24">
        <f t="shared" si="12"/>
        <v>0</v>
      </c>
      <c r="G250" s="60"/>
    </row>
    <row r="251" spans="1:7" x14ac:dyDescent="0.3">
      <c r="A251" s="14" t="s">
        <v>470</v>
      </c>
      <c r="B251" s="15" t="s">
        <v>471</v>
      </c>
      <c r="C251" s="16" t="s">
        <v>353</v>
      </c>
      <c r="D251" s="122">
        <v>28062577</v>
      </c>
      <c r="E251" s="21"/>
      <c r="F251" s="24">
        <f t="shared" si="12"/>
        <v>0</v>
      </c>
      <c r="G251" s="60"/>
    </row>
    <row r="252" spans="1:7" x14ac:dyDescent="0.3">
      <c r="A252" s="14" t="s">
        <v>472</v>
      </c>
      <c r="B252" s="15" t="s">
        <v>473</v>
      </c>
      <c r="C252" s="16" t="s">
        <v>353</v>
      </c>
      <c r="D252" s="122">
        <v>1735886</v>
      </c>
      <c r="E252" s="21"/>
      <c r="F252" s="24">
        <f t="shared" si="12"/>
        <v>0</v>
      </c>
      <c r="G252" s="60"/>
    </row>
    <row r="253" spans="1:7" x14ac:dyDescent="0.3">
      <c r="A253" s="14" t="s">
        <v>474</v>
      </c>
      <c r="B253" s="15" t="s">
        <v>475</v>
      </c>
      <c r="C253" s="16" t="s">
        <v>353</v>
      </c>
      <c r="D253" s="122">
        <v>2117807</v>
      </c>
      <c r="E253" s="21"/>
      <c r="F253" s="24">
        <f t="shared" si="12"/>
        <v>0</v>
      </c>
      <c r="G253" s="60"/>
    </row>
    <row r="254" spans="1:7" x14ac:dyDescent="0.3">
      <c r="A254" s="14" t="s">
        <v>476</v>
      </c>
      <c r="B254" s="15" t="s">
        <v>477</v>
      </c>
      <c r="C254" s="16" t="s">
        <v>353</v>
      </c>
      <c r="D254" s="122">
        <v>2495638</v>
      </c>
      <c r="E254" s="21"/>
      <c r="F254" s="24">
        <f t="shared" si="12"/>
        <v>0</v>
      </c>
      <c r="G254" s="60"/>
    </row>
    <row r="255" spans="1:7" x14ac:dyDescent="0.3">
      <c r="A255" s="14" t="s">
        <v>478</v>
      </c>
      <c r="B255" s="15" t="s">
        <v>479</v>
      </c>
      <c r="C255" s="16" t="s">
        <v>353</v>
      </c>
      <c r="D255" s="122">
        <v>4838681</v>
      </c>
      <c r="E255" s="21"/>
      <c r="F255" s="24">
        <f t="shared" si="12"/>
        <v>0</v>
      </c>
      <c r="G255" s="60"/>
    </row>
    <row r="256" spans="1:7" x14ac:dyDescent="0.3">
      <c r="A256" s="14" t="s">
        <v>480</v>
      </c>
      <c r="B256" s="15" t="s">
        <v>481</v>
      </c>
      <c r="C256" s="16" t="s">
        <v>353</v>
      </c>
      <c r="D256" s="122">
        <v>6520333</v>
      </c>
      <c r="E256" s="21"/>
      <c r="F256" s="24">
        <f t="shared" si="12"/>
        <v>0</v>
      </c>
      <c r="G256" s="60"/>
    </row>
    <row r="257" spans="1:7" x14ac:dyDescent="0.3">
      <c r="A257" s="14" t="s">
        <v>482</v>
      </c>
      <c r="B257" s="15" t="s">
        <v>483</v>
      </c>
      <c r="C257" s="16" t="s">
        <v>353</v>
      </c>
      <c r="D257" s="122">
        <v>7613216</v>
      </c>
      <c r="E257" s="21"/>
      <c r="F257" s="24">
        <f t="shared" si="12"/>
        <v>0</v>
      </c>
      <c r="G257" s="60"/>
    </row>
    <row r="258" spans="1:7" x14ac:dyDescent="0.3">
      <c r="A258" s="14" t="s">
        <v>484</v>
      </c>
      <c r="B258" s="15" t="s">
        <v>485</v>
      </c>
      <c r="C258" s="16" t="s">
        <v>353</v>
      </c>
      <c r="D258" s="122">
        <v>11894301</v>
      </c>
      <c r="E258" s="21"/>
      <c r="F258" s="24">
        <f t="shared" si="12"/>
        <v>0</v>
      </c>
      <c r="G258" s="60"/>
    </row>
    <row r="259" spans="1:7" x14ac:dyDescent="0.3">
      <c r="A259" s="14" t="s">
        <v>486</v>
      </c>
      <c r="B259" s="15" t="s">
        <v>487</v>
      </c>
      <c r="C259" s="16" t="s">
        <v>353</v>
      </c>
      <c r="D259" s="122">
        <v>14946944</v>
      </c>
      <c r="E259" s="21"/>
      <c r="F259" s="24">
        <f t="shared" si="12"/>
        <v>0</v>
      </c>
      <c r="G259" s="60"/>
    </row>
    <row r="260" spans="1:7" x14ac:dyDescent="0.3">
      <c r="A260" s="14" t="s">
        <v>488</v>
      </c>
      <c r="B260" s="15" t="s">
        <v>489</v>
      </c>
      <c r="C260" s="16" t="s">
        <v>353</v>
      </c>
      <c r="D260" s="122">
        <v>16240728</v>
      </c>
      <c r="E260" s="21"/>
      <c r="F260" s="24">
        <f t="shared" si="12"/>
        <v>0</v>
      </c>
      <c r="G260" s="60"/>
    </row>
    <row r="261" spans="1:7" x14ac:dyDescent="0.3">
      <c r="A261" s="14" t="s">
        <v>490</v>
      </c>
      <c r="B261" s="15" t="s">
        <v>491</v>
      </c>
      <c r="C261" s="16" t="s">
        <v>353</v>
      </c>
      <c r="D261" s="122">
        <v>20373058</v>
      </c>
      <c r="E261" s="21"/>
      <c r="F261" s="24">
        <f t="shared" si="12"/>
        <v>0</v>
      </c>
      <c r="G261" s="60"/>
    </row>
    <row r="262" spans="1:7" x14ac:dyDescent="0.3">
      <c r="A262" s="14" t="s">
        <v>492</v>
      </c>
      <c r="B262" s="15" t="s">
        <v>493</v>
      </c>
      <c r="C262" s="16" t="s">
        <v>353</v>
      </c>
      <c r="D262" s="122">
        <v>22422283</v>
      </c>
      <c r="E262" s="21"/>
      <c r="F262" s="24">
        <f t="shared" si="12"/>
        <v>0</v>
      </c>
      <c r="G262" s="60"/>
    </row>
    <row r="263" spans="1:7" x14ac:dyDescent="0.3">
      <c r="A263" s="14" t="s">
        <v>494</v>
      </c>
      <c r="B263" s="15" t="s">
        <v>495</v>
      </c>
      <c r="C263" s="16" t="s">
        <v>353</v>
      </c>
      <c r="D263" s="122">
        <v>26524587</v>
      </c>
      <c r="E263" s="21"/>
      <c r="F263" s="24">
        <f t="shared" si="12"/>
        <v>0</v>
      </c>
      <c r="G263" s="60"/>
    </row>
    <row r="264" spans="1:7" x14ac:dyDescent="0.3">
      <c r="A264" s="14" t="s">
        <v>496</v>
      </c>
      <c r="B264" s="15" t="s">
        <v>497</v>
      </c>
      <c r="C264" s="16" t="s">
        <v>335</v>
      </c>
      <c r="D264" s="122">
        <v>23731400</v>
      </c>
      <c r="E264" s="21"/>
      <c r="F264" s="24">
        <f t="shared" si="12"/>
        <v>0</v>
      </c>
      <c r="G264" s="60"/>
    </row>
    <row r="265" spans="1:7" x14ac:dyDescent="0.3">
      <c r="A265" s="14" t="s">
        <v>498</v>
      </c>
      <c r="B265" s="15" t="s">
        <v>499</v>
      </c>
      <c r="C265" s="16" t="s">
        <v>335</v>
      </c>
      <c r="D265" s="122">
        <v>29922200</v>
      </c>
      <c r="E265" s="21"/>
      <c r="F265" s="24">
        <f t="shared" si="12"/>
        <v>0</v>
      </c>
      <c r="G265" s="60"/>
    </row>
    <row r="266" spans="1:7" x14ac:dyDescent="0.3">
      <c r="A266" s="14" t="s">
        <v>500</v>
      </c>
      <c r="B266" s="15" t="s">
        <v>501</v>
      </c>
      <c r="C266" s="16" t="s">
        <v>335</v>
      </c>
      <c r="D266" s="122">
        <v>42303800</v>
      </c>
      <c r="E266" s="21"/>
      <c r="F266" s="24">
        <f t="shared" si="12"/>
        <v>0</v>
      </c>
      <c r="G266" s="60"/>
    </row>
    <row r="267" spans="1:7" x14ac:dyDescent="0.3">
      <c r="A267" s="14" t="s">
        <v>502</v>
      </c>
      <c r="B267" s="15" t="s">
        <v>503</v>
      </c>
      <c r="C267" s="16" t="s">
        <v>335</v>
      </c>
      <c r="D267" s="122">
        <v>33094164</v>
      </c>
      <c r="E267" s="21"/>
      <c r="F267" s="24">
        <f t="shared" si="12"/>
        <v>0</v>
      </c>
      <c r="G267" s="60"/>
    </row>
    <row r="268" spans="1:7" x14ac:dyDescent="0.3">
      <c r="A268" s="14" t="s">
        <v>504</v>
      </c>
      <c r="B268" s="15" t="s">
        <v>505</v>
      </c>
      <c r="C268" s="16" t="s">
        <v>335</v>
      </c>
      <c r="D268" s="122">
        <v>37780180</v>
      </c>
      <c r="E268" s="21"/>
      <c r="F268" s="24">
        <f t="shared" si="12"/>
        <v>0</v>
      </c>
      <c r="G268" s="60"/>
    </row>
    <row r="269" spans="1:7" x14ac:dyDescent="0.3">
      <c r="A269" s="14" t="s">
        <v>506</v>
      </c>
      <c r="B269" s="15" t="s">
        <v>507</v>
      </c>
      <c r="C269" s="16" t="s">
        <v>335</v>
      </c>
      <c r="D269" s="122">
        <v>183660400</v>
      </c>
      <c r="E269" s="21"/>
      <c r="F269" s="24">
        <f t="shared" si="12"/>
        <v>0</v>
      </c>
      <c r="G269" s="60"/>
    </row>
    <row r="270" spans="1:7" x14ac:dyDescent="0.3">
      <c r="A270" s="14" t="s">
        <v>508</v>
      </c>
      <c r="B270" s="15" t="s">
        <v>509</v>
      </c>
      <c r="C270" s="16" t="s">
        <v>335</v>
      </c>
      <c r="D270" s="122">
        <v>208423600</v>
      </c>
      <c r="E270" s="21"/>
      <c r="F270" s="24">
        <f t="shared" si="12"/>
        <v>0</v>
      </c>
      <c r="G270" s="60"/>
    </row>
    <row r="271" spans="1:7" x14ac:dyDescent="0.3">
      <c r="A271" s="14" t="s">
        <v>510</v>
      </c>
      <c r="B271" s="15" t="s">
        <v>511</v>
      </c>
      <c r="C271" s="16" t="s">
        <v>335</v>
      </c>
      <c r="D271" s="122">
        <v>226996000</v>
      </c>
      <c r="E271" s="21"/>
      <c r="F271" s="24">
        <f t="shared" ref="F271:F295" si="13">+ROUND(D271*E271,0)</f>
        <v>0</v>
      </c>
      <c r="G271" s="60"/>
    </row>
    <row r="272" spans="1:7" x14ac:dyDescent="0.3">
      <c r="A272" s="14" t="s">
        <v>512</v>
      </c>
      <c r="B272" s="15" t="s">
        <v>513</v>
      </c>
      <c r="C272" s="16" t="s">
        <v>335</v>
      </c>
      <c r="D272" s="122">
        <v>36113000</v>
      </c>
      <c r="E272" s="21"/>
      <c r="F272" s="24">
        <f t="shared" si="13"/>
        <v>0</v>
      </c>
      <c r="G272" s="60"/>
    </row>
    <row r="273" spans="1:7" x14ac:dyDescent="0.3">
      <c r="A273" s="14" t="s">
        <v>514</v>
      </c>
      <c r="B273" s="15" t="s">
        <v>515</v>
      </c>
      <c r="C273" s="16" t="s">
        <v>335</v>
      </c>
      <c r="D273" s="122">
        <v>46431000</v>
      </c>
      <c r="E273" s="21"/>
      <c r="F273" s="24">
        <f t="shared" si="13"/>
        <v>0</v>
      </c>
      <c r="G273" s="60"/>
    </row>
    <row r="274" spans="1:7" x14ac:dyDescent="0.3">
      <c r="A274" s="14" t="s">
        <v>516</v>
      </c>
      <c r="B274" s="15" t="s">
        <v>517</v>
      </c>
      <c r="C274" s="16" t="s">
        <v>335</v>
      </c>
      <c r="D274" s="122">
        <v>67067000</v>
      </c>
      <c r="E274" s="21"/>
      <c r="F274" s="24">
        <f t="shared" si="13"/>
        <v>0</v>
      </c>
      <c r="G274" s="60"/>
    </row>
    <row r="275" spans="1:7" x14ac:dyDescent="0.3">
      <c r="A275" s="14" t="s">
        <v>518</v>
      </c>
      <c r="B275" s="15" t="s">
        <v>519</v>
      </c>
      <c r="C275" s="16" t="s">
        <v>335</v>
      </c>
      <c r="D275" s="122">
        <v>60171207</v>
      </c>
      <c r="E275" s="21"/>
      <c r="F275" s="24">
        <f t="shared" si="13"/>
        <v>0</v>
      </c>
      <c r="G275" s="60"/>
    </row>
    <row r="276" spans="1:7" x14ac:dyDescent="0.3">
      <c r="A276" s="14" t="s">
        <v>520</v>
      </c>
      <c r="B276" s="15" t="s">
        <v>521</v>
      </c>
      <c r="C276" s="16" t="s">
        <v>335</v>
      </c>
      <c r="D276" s="122">
        <v>68691238</v>
      </c>
      <c r="E276" s="21"/>
      <c r="F276" s="24">
        <f t="shared" si="13"/>
        <v>0</v>
      </c>
      <c r="G276" s="60"/>
    </row>
    <row r="277" spans="1:7" x14ac:dyDescent="0.3">
      <c r="A277" s="14" t="s">
        <v>522</v>
      </c>
      <c r="B277" s="15" t="s">
        <v>523</v>
      </c>
      <c r="C277" s="16" t="s">
        <v>335</v>
      </c>
      <c r="D277" s="122">
        <v>299222000</v>
      </c>
      <c r="E277" s="21"/>
      <c r="F277" s="24">
        <f t="shared" si="13"/>
        <v>0</v>
      </c>
      <c r="G277" s="60"/>
    </row>
    <row r="278" spans="1:7" x14ac:dyDescent="0.3">
      <c r="A278" s="14" t="s">
        <v>524</v>
      </c>
      <c r="B278" s="15" t="s">
        <v>525</v>
      </c>
      <c r="C278" s="16" t="s">
        <v>335</v>
      </c>
      <c r="D278" s="122">
        <v>340494000</v>
      </c>
      <c r="E278" s="21"/>
      <c r="F278" s="24">
        <f t="shared" si="13"/>
        <v>0</v>
      </c>
      <c r="G278" s="60"/>
    </row>
    <row r="279" spans="1:7" x14ac:dyDescent="0.3">
      <c r="A279" s="14" t="s">
        <v>526</v>
      </c>
      <c r="B279" s="15" t="s">
        <v>527</v>
      </c>
      <c r="C279" s="16" t="s">
        <v>335</v>
      </c>
      <c r="D279" s="122">
        <v>371448000</v>
      </c>
      <c r="E279" s="21"/>
      <c r="F279" s="24">
        <f t="shared" si="13"/>
        <v>0</v>
      </c>
      <c r="G279" s="60"/>
    </row>
    <row r="280" spans="1:7" x14ac:dyDescent="0.3">
      <c r="A280" s="14" t="s">
        <v>528</v>
      </c>
      <c r="B280" s="15" t="s">
        <v>529</v>
      </c>
      <c r="C280" s="16" t="s">
        <v>335</v>
      </c>
      <c r="D280" s="122">
        <v>48494600</v>
      </c>
      <c r="E280" s="21"/>
      <c r="F280" s="24">
        <f t="shared" si="13"/>
        <v>0</v>
      </c>
      <c r="G280" s="60"/>
    </row>
    <row r="281" spans="1:7" x14ac:dyDescent="0.3">
      <c r="A281" s="14" t="s">
        <v>530</v>
      </c>
      <c r="B281" s="15" t="s">
        <v>531</v>
      </c>
      <c r="C281" s="16" t="s">
        <v>335</v>
      </c>
      <c r="D281" s="122">
        <v>61908000</v>
      </c>
      <c r="E281" s="21"/>
      <c r="F281" s="24">
        <f t="shared" si="13"/>
        <v>0</v>
      </c>
      <c r="G281" s="60"/>
    </row>
    <row r="282" spans="1:7" x14ac:dyDescent="0.3">
      <c r="A282" s="14" t="s">
        <v>532</v>
      </c>
      <c r="B282" s="15" t="s">
        <v>533</v>
      </c>
      <c r="C282" s="16" t="s">
        <v>335</v>
      </c>
      <c r="D282" s="122">
        <v>88734800</v>
      </c>
      <c r="E282" s="21"/>
      <c r="F282" s="24">
        <f t="shared" si="13"/>
        <v>0</v>
      </c>
      <c r="G282" s="60"/>
    </row>
    <row r="283" spans="1:7" x14ac:dyDescent="0.3">
      <c r="A283" s="14" t="s">
        <v>534</v>
      </c>
      <c r="B283" s="15" t="s">
        <v>535</v>
      </c>
      <c r="C283" s="16" t="s">
        <v>335</v>
      </c>
      <c r="D283" s="122">
        <v>105299612</v>
      </c>
      <c r="E283" s="21"/>
      <c r="F283" s="24">
        <f t="shared" si="13"/>
        <v>0</v>
      </c>
      <c r="G283" s="60"/>
    </row>
    <row r="284" spans="1:7" x14ac:dyDescent="0.3">
      <c r="A284" s="14" t="s">
        <v>536</v>
      </c>
      <c r="B284" s="15" t="s">
        <v>537</v>
      </c>
      <c r="C284" s="16" t="s">
        <v>335</v>
      </c>
      <c r="D284" s="122">
        <v>120209666</v>
      </c>
      <c r="E284" s="21"/>
      <c r="F284" s="24">
        <f t="shared" si="13"/>
        <v>0</v>
      </c>
      <c r="G284" s="60"/>
    </row>
    <row r="285" spans="1:7" x14ac:dyDescent="0.3">
      <c r="A285" s="14" t="s">
        <v>538</v>
      </c>
      <c r="B285" s="15" t="s">
        <v>539</v>
      </c>
      <c r="C285" s="16" t="s">
        <v>335</v>
      </c>
      <c r="D285" s="122">
        <v>396211200</v>
      </c>
      <c r="E285" s="21"/>
      <c r="F285" s="24">
        <f t="shared" si="13"/>
        <v>0</v>
      </c>
      <c r="G285" s="60"/>
    </row>
    <row r="286" spans="1:7" x14ac:dyDescent="0.3">
      <c r="A286" s="14" t="s">
        <v>540</v>
      </c>
      <c r="B286" s="15" t="s">
        <v>541</v>
      </c>
      <c r="C286" s="16" t="s">
        <v>335</v>
      </c>
      <c r="D286" s="122">
        <v>449864800</v>
      </c>
      <c r="E286" s="21"/>
      <c r="F286" s="24">
        <f t="shared" si="13"/>
        <v>0</v>
      </c>
      <c r="G286" s="60"/>
    </row>
    <row r="287" spans="1:7" x14ac:dyDescent="0.3">
      <c r="A287" s="14" t="s">
        <v>542</v>
      </c>
      <c r="B287" s="15" t="s">
        <v>543</v>
      </c>
      <c r="C287" s="16" t="s">
        <v>335</v>
      </c>
      <c r="D287" s="122">
        <v>490105000</v>
      </c>
      <c r="E287" s="21"/>
      <c r="F287" s="24">
        <f t="shared" si="13"/>
        <v>0</v>
      </c>
      <c r="G287" s="60"/>
    </row>
    <row r="288" spans="1:7" x14ac:dyDescent="0.3">
      <c r="A288" s="14" t="s">
        <v>544</v>
      </c>
      <c r="B288" s="15" t="s">
        <v>545</v>
      </c>
      <c r="C288" s="16" t="s">
        <v>335</v>
      </c>
      <c r="D288" s="122">
        <v>80480400</v>
      </c>
      <c r="E288" s="21"/>
      <c r="F288" s="24">
        <f t="shared" si="13"/>
        <v>0</v>
      </c>
      <c r="G288" s="60"/>
    </row>
    <row r="289" spans="1:7" x14ac:dyDescent="0.3">
      <c r="A289" s="14" t="s">
        <v>546</v>
      </c>
      <c r="B289" s="15" t="s">
        <v>547</v>
      </c>
      <c r="C289" s="16" t="s">
        <v>335</v>
      </c>
      <c r="D289" s="122">
        <v>115561600</v>
      </c>
      <c r="E289" s="21"/>
      <c r="F289" s="24">
        <f t="shared" si="13"/>
        <v>0</v>
      </c>
      <c r="G289" s="60"/>
    </row>
    <row r="290" spans="1:7" x14ac:dyDescent="0.3">
      <c r="A290" s="14" t="s">
        <v>548</v>
      </c>
      <c r="B290" s="15" t="s">
        <v>549</v>
      </c>
      <c r="C290" s="16" t="s">
        <v>335</v>
      </c>
      <c r="D290" s="122">
        <v>165088000</v>
      </c>
      <c r="E290" s="21"/>
      <c r="F290" s="24">
        <f t="shared" si="13"/>
        <v>0</v>
      </c>
      <c r="G290" s="60"/>
    </row>
    <row r="291" spans="1:7" x14ac:dyDescent="0.3">
      <c r="A291" s="14" t="s">
        <v>550</v>
      </c>
      <c r="B291" s="15" t="s">
        <v>551</v>
      </c>
      <c r="C291" s="16" t="s">
        <v>335</v>
      </c>
      <c r="D291" s="122">
        <v>225942883</v>
      </c>
      <c r="E291" s="21"/>
      <c r="F291" s="24">
        <f t="shared" si="13"/>
        <v>0</v>
      </c>
      <c r="G291" s="60"/>
    </row>
    <row r="292" spans="1:7" x14ac:dyDescent="0.3">
      <c r="A292" s="14" t="s">
        <v>552</v>
      </c>
      <c r="B292" s="15" t="s">
        <v>553</v>
      </c>
      <c r="C292" s="16" t="s">
        <v>335</v>
      </c>
      <c r="D292" s="122">
        <v>257935598</v>
      </c>
      <c r="E292" s="21"/>
      <c r="F292" s="24">
        <f t="shared" si="13"/>
        <v>0</v>
      </c>
      <c r="G292" s="60"/>
    </row>
    <row r="293" spans="1:7" x14ac:dyDescent="0.3">
      <c r="A293" s="14" t="s">
        <v>554</v>
      </c>
      <c r="B293" s="15" t="s">
        <v>555</v>
      </c>
      <c r="C293" s="16" t="s">
        <v>335</v>
      </c>
      <c r="D293" s="122">
        <v>763532000</v>
      </c>
      <c r="E293" s="21"/>
      <c r="F293" s="24">
        <f t="shared" si="13"/>
        <v>0</v>
      </c>
      <c r="G293" s="60"/>
    </row>
    <row r="294" spans="1:7" x14ac:dyDescent="0.3">
      <c r="A294" s="14" t="s">
        <v>556</v>
      </c>
      <c r="B294" s="15" t="s">
        <v>557</v>
      </c>
      <c r="C294" s="16" t="s">
        <v>335</v>
      </c>
      <c r="D294" s="122">
        <v>1021482000</v>
      </c>
      <c r="E294" s="21"/>
      <c r="F294" s="24">
        <f t="shared" si="13"/>
        <v>0</v>
      </c>
      <c r="G294" s="60"/>
    </row>
    <row r="295" spans="1:7" x14ac:dyDescent="0.3">
      <c r="A295" s="14" t="s">
        <v>558</v>
      </c>
      <c r="B295" s="15" t="s">
        <v>559</v>
      </c>
      <c r="C295" s="16" t="s">
        <v>335</v>
      </c>
      <c r="D295" s="122">
        <v>1196888000</v>
      </c>
      <c r="E295" s="21"/>
      <c r="F295" s="24">
        <f t="shared" si="13"/>
        <v>0</v>
      </c>
      <c r="G295" s="60"/>
    </row>
    <row r="296" spans="1:7" x14ac:dyDescent="0.3">
      <c r="A296" s="7" t="s">
        <v>24</v>
      </c>
      <c r="B296" s="7" t="s">
        <v>25</v>
      </c>
      <c r="C296" s="19"/>
      <c r="D296" s="124"/>
      <c r="E296" s="19"/>
      <c r="F296" s="20">
        <f>SUM(F297:F308)</f>
        <v>0</v>
      </c>
      <c r="G296" s="60"/>
    </row>
    <row r="297" spans="1:7" x14ac:dyDescent="0.3">
      <c r="A297" s="14" t="s">
        <v>560</v>
      </c>
      <c r="B297" s="15" t="str">
        <f>VLOOKUP($A297,'[2]1. COE '!$A$22:$D$812,2,FALSE)</f>
        <v>Plataforma articulada (Manlift) hasta 15 mts  (10 H)</v>
      </c>
      <c r="C297" s="16" t="str">
        <f>VLOOKUP($A297,'[2]1. COE '!$A$22:$D$812,3,FALSE)</f>
        <v>DÍA</v>
      </c>
      <c r="D297" s="122">
        <v>758952</v>
      </c>
      <c r="E297" s="17"/>
      <c r="F297" s="23">
        <f>+ROUND(D297*E297,0)</f>
        <v>0</v>
      </c>
      <c r="G297" s="60"/>
    </row>
    <row r="298" spans="1:7" x14ac:dyDescent="0.3">
      <c r="A298" s="14" t="s">
        <v>561</v>
      </c>
      <c r="B298" s="15" t="str">
        <f>VLOOKUP($A298,'[2]1. COE '!$A$22:$D$812,2,FALSE)</f>
        <v>Plataforma articulada (Manlift) altura mayor a 15 y menor o igual a 20 mts (10 H)</v>
      </c>
      <c r="C298" s="16" t="str">
        <f>VLOOKUP($A298,'[2]1. COE '!$A$22:$D$812,3,FALSE)</f>
        <v>DÍA</v>
      </c>
      <c r="D298" s="122">
        <v>862378</v>
      </c>
      <c r="E298" s="21"/>
      <c r="F298" s="24">
        <f>+ROUND(D298*E298,0)</f>
        <v>0</v>
      </c>
      <c r="G298" s="60"/>
    </row>
    <row r="299" spans="1:7" x14ac:dyDescent="0.3">
      <c r="A299" s="14" t="s">
        <v>562</v>
      </c>
      <c r="B299" s="15" t="str">
        <f>VLOOKUP($A299,'[2]1. COE '!$A$22:$D$812,2,FALSE)</f>
        <v>Plataforma articulada (Manlift) altura mayor a 20 y menor o igual a 25 mts (10 H)</v>
      </c>
      <c r="C299" s="16" t="str">
        <f>VLOOKUP($A299,'[2]1. COE '!$A$22:$D$812,3,FALSE)</f>
        <v>DÍA</v>
      </c>
      <c r="D299" s="122">
        <v>930994</v>
      </c>
      <c r="E299" s="21"/>
      <c r="F299" s="24">
        <f t="shared" ref="F299:F308" si="14">+ROUND(D299*E299,0)</f>
        <v>0</v>
      </c>
      <c r="G299" s="60"/>
    </row>
    <row r="300" spans="1:7" x14ac:dyDescent="0.3">
      <c r="A300" s="14" t="s">
        <v>563</v>
      </c>
      <c r="B300" s="15" t="str">
        <f>VLOOKUP($A300,'[2]1. COE '!$A$22:$D$812,2,FALSE)</f>
        <v>Plataforma articulada (Manlift) altura mayor a 25 y menor o igual a 60 mts (10 H)</v>
      </c>
      <c r="C300" s="16" t="str">
        <f>VLOOKUP($A300,'[2]1. COE '!$A$22:$D$812,3,FALSE)</f>
        <v>DÍA</v>
      </c>
      <c r="D300" s="122">
        <v>1493197</v>
      </c>
      <c r="E300" s="21"/>
      <c r="F300" s="24">
        <f t="shared" si="14"/>
        <v>0</v>
      </c>
      <c r="G300" s="60"/>
    </row>
    <row r="301" spans="1:7" x14ac:dyDescent="0.3">
      <c r="A301" s="14" t="s">
        <v>564</v>
      </c>
      <c r="B301" s="15" t="str">
        <f>VLOOKUP($A301,'[2]1. COE '!$A$22:$D$812,2,FALSE)</f>
        <v>Elevador de tijera (scissorlift) hasta 9 mts (10 H)</v>
      </c>
      <c r="C301" s="16" t="str">
        <f>VLOOKUP($A301,'[2]1. COE '!$A$22:$D$812,3,FALSE)</f>
        <v>DÍA</v>
      </c>
      <c r="D301" s="122">
        <v>655815</v>
      </c>
      <c r="E301" s="21"/>
      <c r="F301" s="24">
        <f t="shared" si="14"/>
        <v>0</v>
      </c>
      <c r="G301" s="60"/>
    </row>
    <row r="302" spans="1:7" x14ac:dyDescent="0.3">
      <c r="A302" s="14" t="s">
        <v>565</v>
      </c>
      <c r="B302" s="15" t="str">
        <f>VLOOKUP($A302,'[2]1. COE '!$A$22:$D$812,2,FALSE)</f>
        <v>Camión canasta (10 H)</v>
      </c>
      <c r="C302" s="16" t="str">
        <f>VLOOKUP($A302,'[2]1. COE '!$A$22:$D$812,3,FALSE)</f>
        <v>DÍA</v>
      </c>
      <c r="D302" s="122">
        <v>1289095</v>
      </c>
      <c r="E302" s="21"/>
      <c r="F302" s="24">
        <f t="shared" si="14"/>
        <v>0</v>
      </c>
      <c r="G302" s="60"/>
    </row>
    <row r="303" spans="1:7" x14ac:dyDescent="0.3">
      <c r="A303" s="14" t="s">
        <v>566</v>
      </c>
      <c r="B303" s="15" t="str">
        <f>VLOOKUP($A303,'[2]1. COE '!$A$22:$D$812,2,FALSE)</f>
        <v>Plataforma articulada (Manlift) hasta 15 mts  (24 H)</v>
      </c>
      <c r="C303" s="16" t="str">
        <f>VLOOKUP($A303,'[2]1. COE '!$A$22:$D$812,3,FALSE)</f>
        <v>DÍA</v>
      </c>
      <c r="D303" s="122">
        <v>1168127</v>
      </c>
      <c r="E303" s="21"/>
      <c r="F303" s="24">
        <f t="shared" si="14"/>
        <v>0</v>
      </c>
      <c r="G303" s="60"/>
    </row>
    <row r="304" spans="1:7" x14ac:dyDescent="0.3">
      <c r="A304" s="14" t="s">
        <v>567</v>
      </c>
      <c r="B304" s="15" t="str">
        <f>VLOOKUP($A304,'[2]1. COE '!$A$22:$D$812,2,FALSE)</f>
        <v>Plataforma articulada (Manlift) altura mayor a 15 y menor o igual a 20 mts (24 H)</v>
      </c>
      <c r="C304" s="16" t="str">
        <f>VLOOKUP($A304,'[2]1. COE '!$A$22:$D$812,3,FALSE)</f>
        <v>DÍA</v>
      </c>
      <c r="D304" s="122">
        <v>1402964</v>
      </c>
      <c r="E304" s="21"/>
      <c r="F304" s="24">
        <f t="shared" si="14"/>
        <v>0</v>
      </c>
      <c r="G304" s="60"/>
    </row>
    <row r="305" spans="1:7" x14ac:dyDescent="0.3">
      <c r="A305" s="14" t="s">
        <v>568</v>
      </c>
      <c r="B305" s="15" t="str">
        <f>VLOOKUP($A305,'[2]1. COE '!$A$22:$D$812,2,FALSE)</f>
        <v>Plataforma articulada (Manlift) altura mayor a 20 y menor o igual a 25 mts (24 H)</v>
      </c>
      <c r="C305" s="16" t="str">
        <f>VLOOKUP($A305,'[2]1. COE '!$A$22:$D$812,3,FALSE)</f>
        <v>DÍA</v>
      </c>
      <c r="D305" s="122">
        <v>1486277</v>
      </c>
      <c r="E305" s="21"/>
      <c r="F305" s="24">
        <f t="shared" si="14"/>
        <v>0</v>
      </c>
      <c r="G305" s="60"/>
    </row>
    <row r="306" spans="1:7" x14ac:dyDescent="0.3">
      <c r="A306" s="14" t="s">
        <v>569</v>
      </c>
      <c r="B306" s="15" t="str">
        <f>VLOOKUP($A306,'[2]1. COE '!$A$22:$D$812,2,FALSE)</f>
        <v>Plataforma articulada (Manlift) altura mayor a 25 y menor o igual a 60 mts (24 H)</v>
      </c>
      <c r="C306" s="16" t="str">
        <f>VLOOKUP($A306,'[2]1. COE '!$A$22:$D$812,3,FALSE)</f>
        <v>DÍA</v>
      </c>
      <c r="D306" s="122">
        <v>2464784</v>
      </c>
      <c r="E306" s="21"/>
      <c r="F306" s="24">
        <f t="shared" si="14"/>
        <v>0</v>
      </c>
      <c r="G306" s="60"/>
    </row>
    <row r="307" spans="1:7" x14ac:dyDescent="0.3">
      <c r="A307" s="14" t="s">
        <v>570</v>
      </c>
      <c r="B307" s="15" t="str">
        <f>VLOOKUP($A307,'[2]1. COE '!$A$22:$D$812,2,FALSE)</f>
        <v>Elevador de tijera (scissorlift) hasta 10 mts (24 H)</v>
      </c>
      <c r="C307" s="16" t="str">
        <f>VLOOKUP($A307,'[2]1. COE '!$A$22:$D$812,3,FALSE)</f>
        <v>DÍA</v>
      </c>
      <c r="D307" s="122">
        <v>1116537</v>
      </c>
      <c r="E307" s="21"/>
      <c r="F307" s="24">
        <f t="shared" si="14"/>
        <v>0</v>
      </c>
      <c r="G307" s="60"/>
    </row>
    <row r="308" spans="1:7" x14ac:dyDescent="0.3">
      <c r="A308" s="14" t="s">
        <v>571</v>
      </c>
      <c r="B308" s="15" t="str">
        <f>VLOOKUP($A308,'[2]1. COE '!$A$22:$D$812,2,FALSE)</f>
        <v>Camión canasta (24 H)</v>
      </c>
      <c r="C308" s="16" t="str">
        <f>VLOOKUP($A308,'[2]1. COE '!$A$22:$D$812,3,FALSE)</f>
        <v>DÍA</v>
      </c>
      <c r="D308" s="122">
        <v>2381367</v>
      </c>
      <c r="E308" s="21"/>
      <c r="F308" s="24">
        <f t="shared" si="14"/>
        <v>0</v>
      </c>
      <c r="G308" s="60"/>
    </row>
    <row r="309" spans="1:7" x14ac:dyDescent="0.3">
      <c r="A309" s="7" t="s">
        <v>26</v>
      </c>
      <c r="B309" s="7" t="s">
        <v>27</v>
      </c>
      <c r="C309" s="19"/>
      <c r="D309" s="124"/>
      <c r="E309" s="19"/>
      <c r="F309" s="20">
        <f>SUM(F310:F326)</f>
        <v>0</v>
      </c>
      <c r="G309" s="60"/>
    </row>
    <row r="310" spans="1:7" x14ac:dyDescent="0.3">
      <c r="A310" s="14" t="s">
        <v>572</v>
      </c>
      <c r="B310" s="15" t="str">
        <f>VLOOKUP($A310,'[2]1. COE '!$A$22:$D$812,2,FALSE)</f>
        <v>Volqueta de  6 m3 (10 H)</v>
      </c>
      <c r="C310" s="16" t="str">
        <f>VLOOKUP($A310,'[2]1. COE '!$A$22:$D$812,3,FALSE)</f>
        <v>DÍA</v>
      </c>
      <c r="D310" s="122">
        <v>1019100</v>
      </c>
      <c r="E310" s="17"/>
      <c r="F310" s="23">
        <f>+ROUND(D310*E310,0)</f>
        <v>0</v>
      </c>
      <c r="G310" s="60"/>
    </row>
    <row r="311" spans="1:7" x14ac:dyDescent="0.3">
      <c r="A311" s="14" t="s">
        <v>573</v>
      </c>
      <c r="B311" s="15" t="str">
        <f>VLOOKUP($A311,'[2]1. COE '!$A$22:$D$812,2,FALSE)</f>
        <v>Minicargador (10 H)</v>
      </c>
      <c r="C311" s="16" t="str">
        <f>VLOOKUP($A311,'[2]1. COE '!$A$22:$D$812,3,FALSE)</f>
        <v>DÍA</v>
      </c>
      <c r="D311" s="122">
        <v>989547</v>
      </c>
      <c r="E311" s="21"/>
      <c r="F311" s="24">
        <f>+ROUND(D311*E311,0)</f>
        <v>0</v>
      </c>
      <c r="G311" s="60"/>
    </row>
    <row r="312" spans="1:7" x14ac:dyDescent="0.3">
      <c r="A312" s="14" t="s">
        <v>574</v>
      </c>
      <c r="B312" s="15" t="str">
        <f>VLOOKUP($A312,'[2]1. COE '!$A$22:$D$812,2,FALSE)</f>
        <v>Camión de Vacío 12m3 (10 H)</v>
      </c>
      <c r="C312" s="16" t="str">
        <f>VLOOKUP($A312,'[2]1. COE '!$A$22:$D$812,3,FALSE)</f>
        <v>DÍA</v>
      </c>
      <c r="D312" s="122">
        <v>2185108</v>
      </c>
      <c r="E312" s="21"/>
      <c r="F312" s="24">
        <f t="shared" ref="F312:F326" si="15">+ROUND(D312*E312,0)</f>
        <v>0</v>
      </c>
      <c r="G312" s="60"/>
    </row>
    <row r="313" spans="1:7" x14ac:dyDescent="0.3">
      <c r="A313" s="14" t="s">
        <v>575</v>
      </c>
      <c r="B313" s="15" t="str">
        <f>VLOOKUP($A313,'[2]1. COE '!$A$22:$D$812,2,FALSE)</f>
        <v>Camión de Alto Vacío 12m3 (10 H)</v>
      </c>
      <c r="C313" s="16" t="str">
        <f>VLOOKUP($A313,'[2]1. COE '!$A$22:$D$812,3,FALSE)</f>
        <v>DÍA</v>
      </c>
      <c r="D313" s="122">
        <v>2443058</v>
      </c>
      <c r="E313" s="21"/>
      <c r="F313" s="24">
        <f t="shared" si="15"/>
        <v>0</v>
      </c>
      <c r="G313" s="60"/>
    </row>
    <row r="314" spans="1:7" x14ac:dyDescent="0.3">
      <c r="A314" s="14" t="s">
        <v>576</v>
      </c>
      <c r="B314" s="15" t="str">
        <f>VLOOKUP($A314,'[2]1. COE '!$A$22:$D$812,2,FALSE)</f>
        <v>Camión de succión y presión tipo Vactor o similar (10 H)</v>
      </c>
      <c r="C314" s="16" t="str">
        <f>VLOOKUP($A314,'[2]1. COE '!$A$22:$D$812,3,FALSE)</f>
        <v>DÍA</v>
      </c>
      <c r="D314" s="122">
        <v>2085668</v>
      </c>
      <c r="E314" s="21"/>
      <c r="F314" s="24">
        <f t="shared" si="15"/>
        <v>0</v>
      </c>
      <c r="G314" s="60"/>
    </row>
    <row r="315" spans="1:7" x14ac:dyDescent="0.3">
      <c r="A315" s="14" t="s">
        <v>577</v>
      </c>
      <c r="B315" s="15" t="str">
        <f>VLOOKUP($A315,'[2]1. COE '!$A$22:$D$812,2,FALSE)</f>
        <v>Carrotanque 3000 a 3600 gal (10 H)</v>
      </c>
      <c r="C315" s="16" t="str">
        <f>VLOOKUP($A315,'[2]1. COE '!$A$22:$D$812,3,FALSE)</f>
        <v>DÍA</v>
      </c>
      <c r="D315" s="122">
        <v>1125411</v>
      </c>
      <c r="E315" s="21"/>
      <c r="F315" s="24">
        <f t="shared" si="15"/>
        <v>0</v>
      </c>
      <c r="G315" s="60"/>
    </row>
    <row r="316" spans="1:7" x14ac:dyDescent="0.3">
      <c r="A316" s="14" t="s">
        <v>578</v>
      </c>
      <c r="B316" s="15" t="str">
        <f>VLOOKUP($A316,'[2]1. COE '!$A$22:$D$812,2,FALSE)</f>
        <v>Volqueta de  6 m3 (24 H)</v>
      </c>
      <c r="C316" s="16" t="str">
        <f>VLOOKUP($A316,'[2]1. COE '!$A$22:$D$812,3,FALSE)</f>
        <v>DÍA</v>
      </c>
      <c r="D316" s="122">
        <v>1996037</v>
      </c>
      <c r="E316" s="21"/>
      <c r="F316" s="24">
        <f t="shared" si="15"/>
        <v>0</v>
      </c>
      <c r="G316" s="60"/>
    </row>
    <row r="317" spans="1:7" x14ac:dyDescent="0.3">
      <c r="A317" s="14" t="s">
        <v>579</v>
      </c>
      <c r="B317" s="15" t="str">
        <f>VLOOKUP($A317,'[2]1. COE '!$A$22:$D$812,2,FALSE)</f>
        <v>Minicargador (24 H)</v>
      </c>
      <c r="C317" s="16" t="str">
        <f>VLOOKUP($A317,'[2]1. COE '!$A$22:$D$812,3,FALSE)</f>
        <v>DÍA</v>
      </c>
      <c r="D317" s="122">
        <v>1954283</v>
      </c>
      <c r="E317" s="21"/>
      <c r="F317" s="24">
        <f t="shared" si="15"/>
        <v>0</v>
      </c>
      <c r="G317" s="60"/>
    </row>
    <row r="318" spans="1:7" x14ac:dyDescent="0.3">
      <c r="A318" s="14" t="s">
        <v>580</v>
      </c>
      <c r="B318" s="15" t="str">
        <f>VLOOKUP($A318,'[2]1. COE '!$A$22:$D$812,2,FALSE)</f>
        <v>Camión de Vacío 12 m3 (24 H)</v>
      </c>
      <c r="C318" s="16" t="str">
        <f>VLOOKUP($A318,'[2]1. COE '!$A$22:$D$812,3,FALSE)</f>
        <v>DÍA</v>
      </c>
      <c r="D318" s="122">
        <v>1991463</v>
      </c>
      <c r="E318" s="21"/>
      <c r="F318" s="24">
        <f t="shared" si="15"/>
        <v>0</v>
      </c>
      <c r="G318" s="60"/>
    </row>
    <row r="319" spans="1:7" x14ac:dyDescent="0.3">
      <c r="A319" s="14" t="s">
        <v>581</v>
      </c>
      <c r="B319" s="15" t="str">
        <f>VLOOKUP($A319,'[2]1. COE '!$A$22:$D$812,2,FALSE)</f>
        <v>Camión de Alto Vacío 12m3 (24 H)</v>
      </c>
      <c r="C319" s="16" t="str">
        <f>VLOOKUP($A319,'[2]1. COE '!$A$22:$D$812,3,FALSE)</f>
        <v>DÍA</v>
      </c>
      <c r="D319" s="122">
        <v>4749097</v>
      </c>
      <c r="E319" s="21"/>
      <c r="F319" s="24">
        <f t="shared" si="15"/>
        <v>0</v>
      </c>
      <c r="G319" s="60"/>
    </row>
    <row r="320" spans="1:7" x14ac:dyDescent="0.3">
      <c r="A320" s="14" t="s">
        <v>582</v>
      </c>
      <c r="B320" s="15" t="str">
        <f>VLOOKUP($A320,'[2]1. COE '!$A$22:$D$812,2,FALSE)</f>
        <v>Camión de succión y presión tipo Vactor o similar (24 H)</v>
      </c>
      <c r="C320" s="16" t="str">
        <f>VLOOKUP($A320,'[2]1. COE '!$A$22:$D$812,3,FALSE)</f>
        <v>DÍA</v>
      </c>
      <c r="D320" s="122">
        <v>3564195</v>
      </c>
      <c r="E320" s="21"/>
      <c r="F320" s="24">
        <f t="shared" si="15"/>
        <v>0</v>
      </c>
      <c r="G320" s="60"/>
    </row>
    <row r="321" spans="1:7" x14ac:dyDescent="0.3">
      <c r="A321" s="14" t="s">
        <v>583</v>
      </c>
      <c r="B321" s="15" t="str">
        <f>VLOOKUP($A321,'[2]1. COE '!$A$22:$D$812,2,FALSE)</f>
        <v>Carrotanque 3000 a 3600 gal (24 H)</v>
      </c>
      <c r="C321" s="16" t="str">
        <f>VLOOKUP($A321,'[2]1. COE '!$A$22:$D$812,3,FALSE)</f>
        <v>DÍA</v>
      </c>
      <c r="D321" s="122">
        <v>1982342</v>
      </c>
      <c r="E321" s="21"/>
      <c r="F321" s="24">
        <f t="shared" si="15"/>
        <v>0</v>
      </c>
      <c r="G321" s="60"/>
    </row>
    <row r="322" spans="1:7" x14ac:dyDescent="0.3">
      <c r="A322" s="14" t="s">
        <v>584</v>
      </c>
      <c r="B322" s="15" t="str">
        <f>VLOOKUP($A322,'[2]1. COE '!$A$22:$D$812,2,FALSE)</f>
        <v>Bomba diesel autocebante 300 GPM a 1.000 GPM (24 H)</v>
      </c>
      <c r="C322" s="16" t="str">
        <f>VLOOKUP($A322,'[2]1. COE '!$A$22:$D$812,3,FALSE)</f>
        <v>DÍA</v>
      </c>
      <c r="D322" s="122">
        <v>345378</v>
      </c>
      <c r="E322" s="21"/>
      <c r="F322" s="24">
        <f t="shared" si="15"/>
        <v>0</v>
      </c>
      <c r="G322" s="60"/>
    </row>
    <row r="323" spans="1:7" x14ac:dyDescent="0.3">
      <c r="A323" s="14" t="s">
        <v>585</v>
      </c>
      <c r="B323" s="15" t="str">
        <f>VLOOKUP($A323,'[2]1. COE '!$A$22:$D$812,2,FALSE)</f>
        <v>Bomba neumática para inyección de químicos (para procesos de descontaminación)</v>
      </c>
      <c r="C323" s="16" t="str">
        <f>VLOOKUP($A323,'[2]1. COE '!$A$22:$D$812,3,FALSE)</f>
        <v>DÍA</v>
      </c>
      <c r="D323" s="122">
        <v>514938</v>
      </c>
      <c r="E323" s="21"/>
      <c r="F323" s="24">
        <f t="shared" si="15"/>
        <v>0</v>
      </c>
      <c r="G323" s="60"/>
    </row>
    <row r="324" spans="1:7" x14ac:dyDescent="0.3">
      <c r="A324" s="14" t="s">
        <v>586</v>
      </c>
      <c r="B324" s="15" t="str">
        <f>VLOOKUP($A324,'[2]1. COE '!$A$22:$D$812,2,FALSE)</f>
        <v>Bomba diesel para circulación de fluidos (para procesos de descontaminación)</v>
      </c>
      <c r="C324" s="16" t="str">
        <f>VLOOKUP($A324,'[2]1. COE '!$A$22:$D$812,3,FALSE)</f>
        <v>DÍA</v>
      </c>
      <c r="D324" s="122">
        <v>2063600</v>
      </c>
      <c r="E324" s="21"/>
      <c r="F324" s="24">
        <f t="shared" si="15"/>
        <v>0</v>
      </c>
      <c r="G324" s="60"/>
    </row>
    <row r="325" spans="1:7" x14ac:dyDescent="0.3">
      <c r="A325" s="14" t="s">
        <v>587</v>
      </c>
      <c r="B325" s="15" t="str">
        <f>VLOOKUP($A325,'[2]1. COE '!$A$22:$D$812,2,FALSE)</f>
        <v>Frack tank</v>
      </c>
      <c r="C325" s="16" t="str">
        <f>VLOOKUP($A325,'[2]1. COE '!$A$22:$D$812,3,FALSE)</f>
        <v>DÍA</v>
      </c>
      <c r="D325" s="122">
        <v>339857</v>
      </c>
      <c r="E325" s="21"/>
      <c r="F325" s="24">
        <f t="shared" si="15"/>
        <v>0</v>
      </c>
      <c r="G325" s="60"/>
    </row>
    <row r="326" spans="1:7" x14ac:dyDescent="0.3">
      <c r="A326" s="14" t="s">
        <v>588</v>
      </c>
      <c r="B326" s="15" t="str">
        <f>VLOOKUP($A326,'[2]1. COE '!$A$22:$D$812,2,FALSE)</f>
        <v>Catch tank</v>
      </c>
      <c r="C326" s="16" t="str">
        <f>VLOOKUP($A326,'[2]1. COE '!$A$22:$D$812,3,FALSE)</f>
        <v>DÍA</v>
      </c>
      <c r="D326" s="122">
        <v>284158</v>
      </c>
      <c r="E326" s="21"/>
      <c r="F326" s="24">
        <f t="shared" si="15"/>
        <v>0</v>
      </c>
      <c r="G326" s="60"/>
    </row>
    <row r="327" spans="1:7" x14ac:dyDescent="0.3">
      <c r="A327" s="7" t="s">
        <v>28</v>
      </c>
      <c r="B327" s="7" t="s">
        <v>29</v>
      </c>
      <c r="C327" s="19"/>
      <c r="D327" s="124"/>
      <c r="E327" s="19"/>
      <c r="F327" s="26">
        <f>SUM(F328:F338)</f>
        <v>0</v>
      </c>
      <c r="G327" s="60"/>
    </row>
    <row r="328" spans="1:7" x14ac:dyDescent="0.3">
      <c r="A328" s="15" t="s">
        <v>589</v>
      </c>
      <c r="B328" s="15" t="str">
        <f>VLOOKUP($A328,'[2]1. COE '!$A$22:$D$812,2,FALSE)</f>
        <v>Hidrolavadora de capacidad 5.000 &lt; PSI &lt; 15.000 psi con operador (10 H)</v>
      </c>
      <c r="C328" s="16" t="str">
        <f>VLOOKUP($A328,'[2]1. COE '!$A$22:$D$812,3,FALSE)</f>
        <v>DÍA</v>
      </c>
      <c r="D328" s="122">
        <v>2396441</v>
      </c>
      <c r="E328" s="17"/>
      <c r="F328" s="23">
        <f>+ROUND(D328*E328,0)</f>
        <v>0</v>
      </c>
      <c r="G328" s="60"/>
    </row>
    <row r="329" spans="1:7" x14ac:dyDescent="0.3">
      <c r="A329" s="14" t="s">
        <v>590</v>
      </c>
      <c r="B329" s="15" t="str">
        <f>VLOOKUP($A329,'[2]1. COE '!$A$22:$D$812,2,FALSE)</f>
        <v>Hidrolavadora de capacidad 15.000 ≤ PSI ≤ 20.000 psi con operador (10 H)</v>
      </c>
      <c r="C329" s="16" t="str">
        <f>VLOOKUP($A329,'[2]1. COE '!$A$22:$D$812,3,FALSE)</f>
        <v>DÍA</v>
      </c>
      <c r="D329" s="122">
        <v>4238077</v>
      </c>
      <c r="E329" s="21"/>
      <c r="F329" s="24">
        <f>+ROUND(D329*E329,0)</f>
        <v>0</v>
      </c>
      <c r="G329" s="60"/>
    </row>
    <row r="330" spans="1:7" x14ac:dyDescent="0.3">
      <c r="A330" s="14" t="s">
        <v>591</v>
      </c>
      <c r="B330" s="15" t="str">
        <f>VLOOKUP($A330,'[2]1. COE '!$A$22:$D$812,2,FALSE)</f>
        <v>Hidrolavadora de capacidad 20.000 &lt; PSI ≤ 25.000 psi con operador (10 H)</v>
      </c>
      <c r="C330" s="16" t="str">
        <f>VLOOKUP($A330,'[2]1. COE '!$A$22:$D$812,3,FALSE)</f>
        <v>DÍA</v>
      </c>
      <c r="D330" s="122">
        <v>4401602</v>
      </c>
      <c r="E330" s="21"/>
      <c r="F330" s="24">
        <f t="shared" ref="F330:F338" si="16">+ROUND(D330*E330,0)</f>
        <v>0</v>
      </c>
      <c r="G330" s="60"/>
    </row>
    <row r="331" spans="1:7" x14ac:dyDescent="0.3">
      <c r="A331" s="14" t="s">
        <v>592</v>
      </c>
      <c r="B331" s="15" t="str">
        <f>VLOOKUP($A331,'[2]1. COE '!$A$22:$D$812,2,FALSE)</f>
        <v>Hidrolavadora de capacidad 25.000 &lt; PSI ≤ 30.000 psi con operador (10 H)</v>
      </c>
      <c r="C331" s="16" t="str">
        <f>VLOOKUP($A331,'[2]1. COE '!$A$22:$D$812,3,FALSE)</f>
        <v>DÍA</v>
      </c>
      <c r="D331" s="122">
        <v>5463265</v>
      </c>
      <c r="E331" s="21"/>
      <c r="F331" s="24">
        <f t="shared" si="16"/>
        <v>0</v>
      </c>
      <c r="G331" s="60"/>
    </row>
    <row r="332" spans="1:7" x14ac:dyDescent="0.3">
      <c r="A332" s="14" t="s">
        <v>593</v>
      </c>
      <c r="B332" s="15" t="str">
        <f>VLOOKUP($A332,'[2]1. COE '!$A$22:$D$812,2,FALSE)</f>
        <v>Hidrolavadora de capacidad &gt; 30.000 psi con operador (10 H)</v>
      </c>
      <c r="C332" s="16" t="str">
        <f>VLOOKUP($A332,'[2]1. COE '!$A$22:$D$812,3,FALSE)</f>
        <v>DÍA</v>
      </c>
      <c r="D332" s="122">
        <v>7037030</v>
      </c>
      <c r="E332" s="21"/>
      <c r="F332" s="24">
        <f t="shared" si="16"/>
        <v>0</v>
      </c>
      <c r="G332" s="60"/>
    </row>
    <row r="333" spans="1:7" x14ac:dyDescent="0.3">
      <c r="A333" s="14" t="s">
        <v>594</v>
      </c>
      <c r="B333" s="15" t="str">
        <f>VLOOKUP($A333,'[2]1. COE '!$A$22:$D$812,2,FALSE)</f>
        <v>Hidrolavadora de capacidad 5.000 &lt; PSI &lt; 15.000 psi con operador (24 H)</v>
      </c>
      <c r="C333" s="16" t="str">
        <f>VLOOKUP($A333,'[2]1. COE '!$A$22:$D$812,3,FALSE)</f>
        <v>DÍA</v>
      </c>
      <c r="D333" s="122">
        <v>3489322</v>
      </c>
      <c r="E333" s="21"/>
      <c r="F333" s="24">
        <f t="shared" si="16"/>
        <v>0</v>
      </c>
      <c r="G333" s="60"/>
    </row>
    <row r="334" spans="1:7" x14ac:dyDescent="0.3">
      <c r="A334" s="14" t="s">
        <v>595</v>
      </c>
      <c r="B334" s="15" t="str">
        <f>VLOOKUP($A334,'[2]1. COE '!$A$22:$D$812,2,FALSE)</f>
        <v>Hidrolavadora de capacidad 15.000 ≤ PSI ≤ 20.000 psi con operador (24 H)</v>
      </c>
      <c r="C334" s="16" t="str">
        <f>VLOOKUP($A334,'[2]1. COE '!$A$22:$D$812,3,FALSE)</f>
        <v>DÍA</v>
      </c>
      <c r="D334" s="122">
        <v>5636956</v>
      </c>
      <c r="E334" s="21"/>
      <c r="F334" s="24">
        <f t="shared" si="16"/>
        <v>0</v>
      </c>
      <c r="G334" s="60"/>
    </row>
    <row r="335" spans="1:7" x14ac:dyDescent="0.3">
      <c r="A335" s="14" t="s">
        <v>596</v>
      </c>
      <c r="B335" s="15" t="str">
        <f>VLOOKUP($A335,'[2]1. COE '!$A$22:$D$812,2,FALSE)</f>
        <v>Hidrolavadora de capacidad 20.000 &lt; PSI ≤ 25.000 psi con operador (24 H)</v>
      </c>
      <c r="C335" s="16" t="str">
        <f>VLOOKUP($A335,'[2]1. COE '!$A$22:$D$812,3,FALSE)</f>
        <v>DÍA</v>
      </c>
      <c r="D335" s="122">
        <v>6008272</v>
      </c>
      <c r="E335" s="21"/>
      <c r="F335" s="24">
        <f t="shared" si="16"/>
        <v>0</v>
      </c>
      <c r="G335" s="60"/>
    </row>
    <row r="336" spans="1:7" x14ac:dyDescent="0.3">
      <c r="A336" s="14" t="s">
        <v>597</v>
      </c>
      <c r="B336" s="15" t="str">
        <f>VLOOKUP($A336,'[2]1. COE '!$A$22:$D$812,2,FALSE)</f>
        <v>Hidrolavadora de capacidad 25.000 &lt; PSI ≤ 30.000 psi con operador (24 H)</v>
      </c>
      <c r="C336" s="16" t="str">
        <f>VLOOKUP($A336,'[2]1. COE '!$A$22:$D$812,3,FALSE)</f>
        <v>DÍA</v>
      </c>
      <c r="D336" s="122">
        <v>7221283</v>
      </c>
      <c r="E336" s="21"/>
      <c r="F336" s="24">
        <f t="shared" si="16"/>
        <v>0</v>
      </c>
      <c r="G336" s="60"/>
    </row>
    <row r="337" spans="1:7" x14ac:dyDescent="0.3">
      <c r="A337" s="14" t="s">
        <v>598</v>
      </c>
      <c r="B337" s="15" t="str">
        <f>VLOOKUP($A337,'[2]1. COE '!$A$22:$D$812,2,FALSE)</f>
        <v>Hidrolavadora de capacidad &gt; 30.000 psi con operador (24 H)</v>
      </c>
      <c r="C337" s="16" t="str">
        <f>VLOOKUP($A337,'[2]1. COE '!$A$22:$D$812,3,FALSE)</f>
        <v>DÍA</v>
      </c>
      <c r="D337" s="122">
        <v>8441715</v>
      </c>
      <c r="E337" s="21"/>
      <c r="F337" s="24">
        <f t="shared" si="16"/>
        <v>0</v>
      </c>
      <c r="G337" s="60"/>
    </row>
    <row r="338" spans="1:7" ht="28.8" x14ac:dyDescent="0.3">
      <c r="A338" s="14" t="s">
        <v>599</v>
      </c>
      <c r="B338" s="27" t="str">
        <f>VLOOKUP($A338,'[2]1. COE '!$A$22:$D$812,2,FALSE)</f>
        <v>Hidrolavadora ≤ 22.000 PSI con 3 a 5 lanzas sobre elevador tipo tijeras altura ≤ 6 mts (20 pies) con operador (Scissorlift TLE) (24 H)</v>
      </c>
      <c r="C338" s="16" t="str">
        <f>VLOOKUP($A338,'[2]1. COE '!$A$22:$D$812,3,FALSE)</f>
        <v>DÍA</v>
      </c>
      <c r="D338" s="122">
        <v>10713780</v>
      </c>
      <c r="E338" s="21"/>
      <c r="F338" s="24">
        <f t="shared" si="16"/>
        <v>0</v>
      </c>
      <c r="G338" s="60"/>
    </row>
    <row r="339" spans="1:7" x14ac:dyDescent="0.3">
      <c r="A339" s="7" t="s">
        <v>30</v>
      </c>
      <c r="B339" s="7" t="s">
        <v>31</v>
      </c>
      <c r="C339" s="19"/>
      <c r="D339" s="124"/>
      <c r="E339" s="19"/>
      <c r="F339" s="20">
        <f>SUM(F340:F366)</f>
        <v>0</v>
      </c>
      <c r="G339" s="60"/>
    </row>
    <row r="340" spans="1:7" x14ac:dyDescent="0.3">
      <c r="A340" s="15" t="s">
        <v>600</v>
      </c>
      <c r="B340" s="15" t="str">
        <f>VLOOKUP($A340,'[2]1. COE '!$A$22:$D$812,2,FALSE)</f>
        <v>Equipo de soldadura hasta 400 Amp (24 H).</v>
      </c>
      <c r="C340" s="16" t="str">
        <f>VLOOKUP($A340,'[2]1. COE '!$A$22:$D$812,3,FALSE)</f>
        <v>DÍA</v>
      </c>
      <c r="D340" s="122">
        <v>139293</v>
      </c>
      <c r="E340" s="17"/>
      <c r="F340" s="23">
        <f>+ROUND(D340*E340,0)</f>
        <v>0</v>
      </c>
      <c r="G340" s="60"/>
    </row>
    <row r="341" spans="1:7" x14ac:dyDescent="0.3">
      <c r="A341" s="14" t="s">
        <v>601</v>
      </c>
      <c r="B341" s="15" t="str">
        <f>VLOOKUP($A341,'[2]1. COE '!$A$22:$D$812,2,FALSE)</f>
        <v>Equipo de soldadura hasta 250 Amp (24 H)</v>
      </c>
      <c r="C341" s="16" t="str">
        <f>VLOOKUP($A341,'[2]1. COE '!$A$22:$D$812,3,FALSE)</f>
        <v>DÍA</v>
      </c>
      <c r="D341" s="122">
        <v>87703</v>
      </c>
      <c r="E341" s="21"/>
      <c r="F341" s="24">
        <f>+ROUND(D341*E341,0)</f>
        <v>0</v>
      </c>
      <c r="G341" s="60"/>
    </row>
    <row r="342" spans="1:7" x14ac:dyDescent="0.3">
      <c r="A342" s="14" t="s">
        <v>602</v>
      </c>
      <c r="B342" s="15" t="str">
        <f>VLOOKUP($A342,'[2]1. COE '!$A$22:$D$812,2,FALSE)</f>
        <v>Rack de 4 máquinas soldadura eléctrica ac tipo transformador &gt; 400 amp. (24 H)</v>
      </c>
      <c r="C342" s="16" t="str">
        <f>VLOOKUP($A342,'[2]1. COE '!$A$22:$D$812,3,FALSE)</f>
        <v>DÍA</v>
      </c>
      <c r="D342" s="122">
        <v>226996</v>
      </c>
      <c r="E342" s="21"/>
      <c r="F342" s="24">
        <f t="shared" ref="F342:F366" si="17">+ROUND(D342*E342,0)</f>
        <v>0</v>
      </c>
      <c r="G342" s="60"/>
    </row>
    <row r="343" spans="1:7" x14ac:dyDescent="0.3">
      <c r="A343" s="14" t="s">
        <v>603</v>
      </c>
      <c r="B343" s="15" t="str">
        <f>VLOOKUP($A343,'[2]1. COE '!$A$22:$D$812,2,FALSE)</f>
        <v>Módulo multiproceso x 8 maquinas eléctricas - soldadura general (24 H)</v>
      </c>
      <c r="C343" s="16" t="str">
        <f>VLOOKUP($A343,'[2]1. COE '!$A$22:$D$812,3,FALSE)</f>
        <v>DÍA</v>
      </c>
      <c r="D343" s="122">
        <v>288904</v>
      </c>
      <c r="E343" s="21"/>
      <c r="F343" s="24">
        <f t="shared" si="17"/>
        <v>0</v>
      </c>
      <c r="G343" s="60"/>
    </row>
    <row r="344" spans="1:7" x14ac:dyDescent="0.3">
      <c r="A344" s="14" t="s">
        <v>604</v>
      </c>
      <c r="B344" s="15" t="str">
        <f>VLOOKUP($A344,'[2]1. COE '!$A$22:$D$812,2,FALSE)</f>
        <v>Motosoldador hasta 400 Amp (24 H)</v>
      </c>
      <c r="C344" s="16" t="str">
        <f>VLOOKUP($A344,'[2]1. COE '!$A$22:$D$812,3,FALSE)</f>
        <v>DÍA</v>
      </c>
      <c r="D344" s="122">
        <v>171021</v>
      </c>
      <c r="E344" s="21"/>
      <c r="F344" s="24">
        <f t="shared" si="17"/>
        <v>0</v>
      </c>
      <c r="G344" s="60"/>
    </row>
    <row r="345" spans="1:7" x14ac:dyDescent="0.3">
      <c r="A345" s="14" t="s">
        <v>605</v>
      </c>
      <c r="B345" s="15" t="str">
        <f>VLOOKUP($A345,'[2]1. COE '!$A$22:$D$812,2,FALSE)</f>
        <v>Motosoldador hasta 250 Amp (24 H)</v>
      </c>
      <c r="C345" s="16" t="str">
        <f>VLOOKUP($A345,'[2]1. COE '!$A$22:$D$812,3,FALSE)</f>
        <v>DÍA</v>
      </c>
      <c r="D345" s="122">
        <v>193978</v>
      </c>
      <c r="E345" s="21"/>
      <c r="F345" s="24">
        <f t="shared" si="17"/>
        <v>0</v>
      </c>
      <c r="G345" s="60"/>
    </row>
    <row r="346" spans="1:7" x14ac:dyDescent="0.3">
      <c r="A346" s="14" t="s">
        <v>606</v>
      </c>
      <c r="B346" s="15" t="str">
        <f>VLOOKUP($A346,'[2]1. COE '!$A$22:$D$812,2,FALSE)</f>
        <v>Equipo soldadura autógena (24 H)</v>
      </c>
      <c r="C346" s="16" t="str">
        <f>VLOOKUP($A346,'[2]1. COE '!$A$22:$D$812,3,FALSE)</f>
        <v>DÍA</v>
      </c>
      <c r="D346" s="122">
        <v>134346</v>
      </c>
      <c r="E346" s="21"/>
      <c r="F346" s="24">
        <f t="shared" si="17"/>
        <v>0</v>
      </c>
      <c r="G346" s="60"/>
    </row>
    <row r="347" spans="1:7" x14ac:dyDescent="0.3">
      <c r="A347" s="14" t="s">
        <v>607</v>
      </c>
      <c r="B347" s="15" t="str">
        <f>VLOOKUP($A347,'[2]1. COE '!$A$22:$D$812,2,FALSE)</f>
        <v>Alimentador alambre proceso semiautomático (24 H)</v>
      </c>
      <c r="C347" s="16" t="str">
        <f>VLOOKUP($A347,'[2]1. COE '!$A$22:$D$812,3,FALSE)</f>
        <v>DÍA</v>
      </c>
      <c r="D347" s="122">
        <v>162612</v>
      </c>
      <c r="E347" s="21"/>
      <c r="F347" s="24">
        <f t="shared" si="17"/>
        <v>0</v>
      </c>
      <c r="G347" s="60"/>
    </row>
    <row r="348" spans="1:7" x14ac:dyDescent="0.3">
      <c r="A348" s="14" t="s">
        <v>608</v>
      </c>
      <c r="B348" s="15" t="str">
        <f>VLOOKUP($A348,'[2]1. COE '!$A$22:$D$812,2,FALSE)</f>
        <v>Equipo para proceso TIG (24 H)</v>
      </c>
      <c r="C348" s="16" t="str">
        <f>VLOOKUP($A348,'[2]1. COE '!$A$22:$D$812,3,FALSE)</f>
        <v>DÍA</v>
      </c>
      <c r="D348" s="122">
        <v>51590</v>
      </c>
      <c r="E348" s="21"/>
      <c r="F348" s="24">
        <f t="shared" si="17"/>
        <v>0</v>
      </c>
      <c r="G348" s="60"/>
    </row>
    <row r="349" spans="1:7" x14ac:dyDescent="0.3">
      <c r="A349" s="14" t="s">
        <v>609</v>
      </c>
      <c r="B349" s="15" t="str">
        <f>VLOOKUP($A349,'[2]1. COE '!$A$22:$D$812,2,FALSE)</f>
        <v>Equipo de corte plasma hasta 1.25 pulg (24 H)</v>
      </c>
      <c r="C349" s="16" t="str">
        <f>VLOOKUP($A349,'[2]1. COE '!$A$22:$D$812,3,FALSE)</f>
        <v>DÍA</v>
      </c>
      <c r="D349" s="122">
        <v>74290</v>
      </c>
      <c r="E349" s="21"/>
      <c r="F349" s="24">
        <f t="shared" si="17"/>
        <v>0</v>
      </c>
      <c r="G349" s="60"/>
    </row>
    <row r="350" spans="1:7" x14ac:dyDescent="0.3">
      <c r="A350" s="14" t="s">
        <v>610</v>
      </c>
      <c r="B350" s="15" t="str">
        <f>VLOOKUP($A350,'[2]1. COE '!$A$22:$D$812,2,FALSE)</f>
        <v>Corte con agua a alta presión</v>
      </c>
      <c r="C350" s="16" t="str">
        <f>VLOOKUP($A350,'[2]1. COE '!$A$22:$D$812,3,FALSE)</f>
        <v>HM</v>
      </c>
      <c r="D350" s="122">
        <v>515900</v>
      </c>
      <c r="E350" s="21"/>
      <c r="F350" s="24">
        <f t="shared" si="17"/>
        <v>0</v>
      </c>
      <c r="G350" s="60"/>
    </row>
    <row r="351" spans="1:7" x14ac:dyDescent="0.3">
      <c r="A351" s="14" t="s">
        <v>611</v>
      </c>
      <c r="B351" s="15" t="str">
        <f>VLOOKUP($A351,'[2]1. COE '!$A$22:$D$812,2,FALSE)</f>
        <v>Planta eléctrica capacidad menor o igual a 5 KVA (24 H)</v>
      </c>
      <c r="C351" s="16" t="str">
        <f>VLOOKUP($A351,'[2]1. COE '!$A$22:$D$812,3,FALSE)</f>
        <v>DÍA</v>
      </c>
      <c r="D351" s="122">
        <v>189232</v>
      </c>
      <c r="E351" s="21"/>
      <c r="F351" s="24">
        <f t="shared" si="17"/>
        <v>0</v>
      </c>
      <c r="G351" s="60"/>
    </row>
    <row r="352" spans="1:7" x14ac:dyDescent="0.3">
      <c r="A352" s="14" t="s">
        <v>612</v>
      </c>
      <c r="B352" s="15" t="str">
        <f>VLOOKUP($A352,'[2]1. COE '!$A$22:$D$812,2,FALSE)</f>
        <v>Planta eléctrica capacidad mayor a 5 KVA y menor o igual a 10 KVA (24 H)</v>
      </c>
      <c r="C352" s="16" t="str">
        <f>VLOOKUP($A352,'[2]1. COE '!$A$22:$D$812,3,FALSE)</f>
        <v>DÍA</v>
      </c>
      <c r="D352" s="122">
        <v>361130</v>
      </c>
      <c r="E352" s="21"/>
      <c r="F352" s="24">
        <f t="shared" si="17"/>
        <v>0</v>
      </c>
      <c r="G352" s="60"/>
    </row>
    <row r="353" spans="1:7" x14ac:dyDescent="0.3">
      <c r="A353" s="14" t="s">
        <v>613</v>
      </c>
      <c r="B353" s="15" t="str">
        <f>VLOOKUP($A353,'[2]1. COE '!$A$22:$D$812,2,FALSE)</f>
        <v>Planta eléctrica capacidad mayor a 20 KVA y menor o igual a 50 KVA (24 H)</v>
      </c>
      <c r="C353" s="16" t="str">
        <f>VLOOKUP($A353,'[2]1. COE '!$A$22:$D$812,3,FALSE)</f>
        <v>DÍA</v>
      </c>
      <c r="D353" s="122">
        <v>715382</v>
      </c>
      <c r="E353" s="21"/>
      <c r="F353" s="24">
        <f t="shared" si="17"/>
        <v>0</v>
      </c>
      <c r="G353" s="60"/>
    </row>
    <row r="354" spans="1:7" x14ac:dyDescent="0.3">
      <c r="A354" s="14" t="s">
        <v>614</v>
      </c>
      <c r="B354" s="15" t="str">
        <f>VLOOKUP($A354,'[2]1. COE '!$A$22:$D$812,2,FALSE)</f>
        <v>Planta eléctrica capacidad mayor a 50 KVA y menor o igual a 100 KVA (24 H)</v>
      </c>
      <c r="C354" s="16" t="str">
        <f>VLOOKUP($A354,'[2]1. COE '!$A$22:$D$812,3,FALSE)</f>
        <v>DÍA</v>
      </c>
      <c r="D354" s="122">
        <v>941002</v>
      </c>
      <c r="E354" s="21"/>
      <c r="F354" s="24">
        <f t="shared" si="17"/>
        <v>0</v>
      </c>
      <c r="G354" s="60"/>
    </row>
    <row r="355" spans="1:7" x14ac:dyDescent="0.3">
      <c r="A355" s="14" t="s">
        <v>615</v>
      </c>
      <c r="B355" s="15" t="str">
        <f>VLOOKUP($A355,'[2]1. COE '!$A$22:$D$812,2,FALSE)</f>
        <v>Planta eléctrica capacidad mayor a 100 KVA (24 H)</v>
      </c>
      <c r="C355" s="16" t="str">
        <f>VLOOKUP($A355,'[2]1. COE '!$A$22:$D$812,3,FALSE)</f>
        <v>DÍA</v>
      </c>
      <c r="D355" s="122">
        <v>1085454</v>
      </c>
      <c r="E355" s="21"/>
      <c r="F355" s="24">
        <f t="shared" si="17"/>
        <v>0</v>
      </c>
      <c r="G355" s="60"/>
    </row>
    <row r="356" spans="1:7" x14ac:dyDescent="0.3">
      <c r="A356" s="14" t="s">
        <v>616</v>
      </c>
      <c r="B356" s="15" t="str">
        <f>VLOOKUP($A356,'[2]1. COE '!$A$22:$D$812,2,FALSE)</f>
        <v>Torre de Iluminación móvil (planta estadio) (24 H)</v>
      </c>
      <c r="C356" s="16" t="str">
        <f>VLOOKUP($A356,'[2]1. COE '!$A$22:$D$812,3,FALSE)</f>
        <v>DÍA</v>
      </c>
      <c r="D356" s="122">
        <v>448833</v>
      </c>
      <c r="E356" s="21"/>
      <c r="F356" s="24">
        <f t="shared" si="17"/>
        <v>0</v>
      </c>
      <c r="G356" s="60"/>
    </row>
    <row r="357" spans="1:7" x14ac:dyDescent="0.3">
      <c r="A357" s="14" t="s">
        <v>617</v>
      </c>
      <c r="B357" s="15" t="str">
        <f>VLOOKUP($A357,'[2]1. COE '!$A$22:$D$812,2,FALSE)</f>
        <v>Compresor de capacidad menor o igual a 250 cfm (24 H)</v>
      </c>
      <c r="C357" s="16" t="str">
        <f>VLOOKUP($A357,'[2]1. COE '!$A$22:$D$812,3,FALSE)</f>
        <v>DÍA</v>
      </c>
      <c r="D357" s="122">
        <v>438515</v>
      </c>
      <c r="E357" s="21"/>
      <c r="F357" s="24">
        <f t="shared" si="17"/>
        <v>0</v>
      </c>
      <c r="G357" s="60"/>
    </row>
    <row r="358" spans="1:7" x14ac:dyDescent="0.3">
      <c r="A358" s="14" t="s">
        <v>618</v>
      </c>
      <c r="B358" s="15" t="str">
        <f>VLOOKUP($A358,'[2]1. COE '!$A$22:$D$812,2,FALSE)</f>
        <v>Compresor de capacidad mayor a 250 cfm y menor a 500 cfm (24 H)</v>
      </c>
      <c r="C358" s="16" t="str">
        <f>VLOOKUP($A358,'[2]1. COE '!$A$22:$D$812,3,FALSE)</f>
        <v>DÍA</v>
      </c>
      <c r="D358" s="122">
        <v>631462</v>
      </c>
      <c r="E358" s="21"/>
      <c r="F358" s="24">
        <f t="shared" si="17"/>
        <v>0</v>
      </c>
      <c r="G358" s="60"/>
    </row>
    <row r="359" spans="1:7" x14ac:dyDescent="0.3">
      <c r="A359" s="14" t="s">
        <v>619</v>
      </c>
      <c r="B359" s="15" t="str">
        <f>VLOOKUP($A359,'[2]1. COE '!$A$22:$D$812,2,FALSE)</f>
        <v>Compresor de capacidad mayor a 500 cfm y menor a 1000 cfm (24 H)</v>
      </c>
      <c r="C359" s="16" t="str">
        <f>VLOOKUP($A359,'[2]1. COE '!$A$22:$D$812,3,FALSE)</f>
        <v>DÍA</v>
      </c>
      <c r="D359" s="122">
        <v>1052436</v>
      </c>
      <c r="E359" s="21"/>
      <c r="F359" s="24">
        <f t="shared" si="17"/>
        <v>0</v>
      </c>
      <c r="G359" s="60"/>
    </row>
    <row r="360" spans="1:7" x14ac:dyDescent="0.3">
      <c r="A360" s="14" t="s">
        <v>620</v>
      </c>
      <c r="B360" s="15" t="str">
        <f>VLOOKUP($A360,'[2]1. COE '!$A$22:$D$812,2,FALSE)</f>
        <v>Compresor de capacidad mayor a 1000 cfm (24 H)</v>
      </c>
      <c r="C360" s="16" t="str">
        <f>VLOOKUP($A360,'[2]1. COE '!$A$22:$D$812,3,FALSE)</f>
        <v>DÍA</v>
      </c>
      <c r="D360" s="122">
        <v>1263955</v>
      </c>
      <c r="E360" s="21"/>
      <c r="F360" s="24">
        <f t="shared" si="17"/>
        <v>0</v>
      </c>
      <c r="G360" s="60"/>
    </row>
    <row r="361" spans="1:7" x14ac:dyDescent="0.3">
      <c r="A361" s="14" t="s">
        <v>621</v>
      </c>
      <c r="B361" s="15" t="str">
        <f>VLOOKUP($A361,'[2]1. COE '!$A$22:$D$812,2,FALSE)</f>
        <v>Mezcladora refractario 20 lbs capacidad (24 H)</v>
      </c>
      <c r="C361" s="16" t="str">
        <f>VLOOKUP($A361,'[2]1. COE '!$A$22:$D$812,3,FALSE)</f>
        <v>DÍA</v>
      </c>
      <c r="D361" s="122">
        <v>130832</v>
      </c>
      <c r="E361" s="21"/>
      <c r="F361" s="24">
        <f t="shared" si="17"/>
        <v>0</v>
      </c>
      <c r="G361" s="60"/>
    </row>
    <row r="362" spans="1:7" x14ac:dyDescent="0.3">
      <c r="A362" s="14" t="s">
        <v>622</v>
      </c>
      <c r="B362" s="15" t="str">
        <f>VLOOKUP($A362,'[2]1. COE '!$A$22:$D$812,2,FALSE)</f>
        <v>Mezcladora refractario 250 lbs capacidad (24 H)</v>
      </c>
      <c r="C362" s="16" t="str">
        <f>VLOOKUP($A362,'[2]1. COE '!$A$22:$D$812,3,FALSE)</f>
        <v>DÍA</v>
      </c>
      <c r="D362" s="122">
        <v>243092</v>
      </c>
      <c r="E362" s="21"/>
      <c r="F362" s="24">
        <f t="shared" si="17"/>
        <v>0</v>
      </c>
      <c r="G362" s="60"/>
    </row>
    <row r="363" spans="1:7" x14ac:dyDescent="0.3">
      <c r="A363" s="14" t="s">
        <v>623</v>
      </c>
      <c r="B363" s="15" t="str">
        <f>VLOOKUP($A363,'[2]1. COE '!$A$22:$D$812,2,FALSE)</f>
        <v>Extractor hidráulico de haces montado sobre camión (truck) (24 H)</v>
      </c>
      <c r="C363" s="16" t="str">
        <f>VLOOKUP($A363,'[2]1. COE '!$A$22:$D$812,3,FALSE)</f>
        <v>DÍA</v>
      </c>
      <c r="D363" s="122">
        <v>3301760</v>
      </c>
      <c r="E363" s="21"/>
      <c r="F363" s="24">
        <f t="shared" si="17"/>
        <v>0</v>
      </c>
      <c r="G363" s="60"/>
    </row>
    <row r="364" spans="1:7" x14ac:dyDescent="0.3">
      <c r="A364" s="14" t="s">
        <v>624</v>
      </c>
      <c r="B364" s="15" t="str">
        <f>VLOOKUP($A364,'[2]1. COE '!$A$22:$D$812,2,FALSE)</f>
        <v>Extractor hidráulico de haces aéreo hasta 26 pies (24 H)</v>
      </c>
      <c r="C364" s="16" t="str">
        <f>VLOOKUP($A364,'[2]1. COE '!$A$22:$D$812,3,FALSE)</f>
        <v>DÍA</v>
      </c>
      <c r="D364" s="122">
        <v>2548546</v>
      </c>
      <c r="E364" s="21"/>
      <c r="F364" s="24">
        <f t="shared" si="17"/>
        <v>0</v>
      </c>
      <c r="G364" s="60"/>
    </row>
    <row r="365" spans="1:7" x14ac:dyDescent="0.3">
      <c r="A365" s="14" t="s">
        <v>625</v>
      </c>
      <c r="B365" s="15" t="str">
        <f>VLOOKUP($A365,'[2]1. COE '!$A$22:$D$812,2,FALSE)</f>
        <v>Equipo de purga de condensado (secador)</v>
      </c>
      <c r="C365" s="16" t="str">
        <f>VLOOKUP($A365,'[2]1. COE '!$A$22:$D$812,3,FALSE)</f>
        <v>DÍA</v>
      </c>
      <c r="D365" s="122">
        <v>319858</v>
      </c>
      <c r="E365" s="21"/>
      <c r="F365" s="24">
        <f t="shared" si="17"/>
        <v>0</v>
      </c>
      <c r="G365" s="60"/>
    </row>
    <row r="366" spans="1:7" x14ac:dyDescent="0.3">
      <c r="A366" s="14" t="s">
        <v>626</v>
      </c>
      <c r="B366" s="15" t="str">
        <f>VLOOKUP($A366,'[2]1. COE '!$A$22:$D$812,2,FALSE)</f>
        <v>Extractor de tubos de hornos (Furnace Tube Extractor) (24 H)</v>
      </c>
      <c r="C366" s="16" t="str">
        <f>VLOOKUP($A366,'[2]1. COE '!$A$22:$D$812,3,FALSE)</f>
        <v>DÍA</v>
      </c>
      <c r="D366" s="122">
        <v>12946026</v>
      </c>
      <c r="E366" s="21"/>
      <c r="F366" s="24">
        <f t="shared" si="17"/>
        <v>0</v>
      </c>
      <c r="G366" s="60"/>
    </row>
    <row r="367" spans="1:7" x14ac:dyDescent="0.3">
      <c r="A367" s="7" t="s">
        <v>32</v>
      </c>
      <c r="B367" s="7" t="s">
        <v>33</v>
      </c>
      <c r="C367" s="19"/>
      <c r="D367" s="124"/>
      <c r="E367" s="19"/>
      <c r="F367" s="20">
        <f>SUM(F368:F374)</f>
        <v>0</v>
      </c>
      <c r="G367" s="60"/>
    </row>
    <row r="368" spans="1:7" x14ac:dyDescent="0.3">
      <c r="A368" s="14" t="s">
        <v>627</v>
      </c>
      <c r="B368" s="15" t="str">
        <f>VLOOKUP($A368,'[2]1. COE '!$A$22:$D$812,2,FALSE)</f>
        <v>Corta tubo para diámetros mayores a 6” (24 H)</v>
      </c>
      <c r="C368" s="16" t="str">
        <f>VLOOKUP($A368,'[2]1. COE '!$A$22:$D$812,3,FALSE)</f>
        <v>DÍA</v>
      </c>
      <c r="D368" s="122">
        <v>33018</v>
      </c>
      <c r="E368" s="17"/>
      <c r="F368" s="23">
        <f>+ROUND(D368*E368,0)</f>
        <v>0</v>
      </c>
      <c r="G368" s="60"/>
    </row>
    <row r="369" spans="1:7" x14ac:dyDescent="0.3">
      <c r="A369" s="14" t="s">
        <v>628</v>
      </c>
      <c r="B369" s="15" t="str">
        <f>VLOOKUP($A369,'[2]1. COE '!$A$22:$D$812,2,FALSE)</f>
        <v>Equipo de alineamiento con cuerda de piano (24 H)</v>
      </c>
      <c r="C369" s="16" t="str">
        <f>VLOOKUP($A369,'[2]1. COE '!$A$22:$D$812,3,FALSE)</f>
        <v>DÍA</v>
      </c>
      <c r="D369" s="122">
        <v>157865</v>
      </c>
      <c r="E369" s="21"/>
      <c r="F369" s="24">
        <f>+ROUND(D369*E369,0)</f>
        <v>0</v>
      </c>
      <c r="G369" s="60"/>
    </row>
    <row r="370" spans="1:7" x14ac:dyDescent="0.3">
      <c r="A370" s="14" t="s">
        <v>629</v>
      </c>
      <c r="B370" s="15" t="str">
        <f>VLOOKUP($A370,'[2]1. COE '!$A$22:$D$812,2,FALSE)</f>
        <v>Kit de telemetría (24 H)</v>
      </c>
      <c r="C370" s="16" t="str">
        <f>VLOOKUP($A370,'[2]1. COE '!$A$22:$D$812,3,FALSE)</f>
        <v>DÍA</v>
      </c>
      <c r="D370" s="122">
        <v>103180</v>
      </c>
      <c r="E370" s="21"/>
      <c r="F370" s="24">
        <f t="shared" ref="F370:F374" si="18">+ROUND(D370*E370,0)</f>
        <v>0</v>
      </c>
      <c r="G370" s="60"/>
    </row>
    <row r="371" spans="1:7" x14ac:dyDescent="0.3">
      <c r="A371" s="14" t="s">
        <v>630</v>
      </c>
      <c r="B371" s="15" t="str">
        <f>VLOOKUP($A371,'[2]1. COE '!$A$22:$D$812,2,FALSE)</f>
        <v>Equipo airless (24 H)</v>
      </c>
      <c r="C371" s="16" t="str">
        <f>VLOOKUP($A371,'[2]1. COE '!$A$22:$D$812,3,FALSE)</f>
        <v>DÍA</v>
      </c>
      <c r="D371" s="122">
        <v>150127</v>
      </c>
      <c r="E371" s="21"/>
      <c r="F371" s="24">
        <f t="shared" si="18"/>
        <v>0</v>
      </c>
      <c r="G371" s="60"/>
    </row>
    <row r="372" spans="1:7" x14ac:dyDescent="0.3">
      <c r="A372" s="14" t="s">
        <v>631</v>
      </c>
      <c r="B372" s="15" t="str">
        <f>VLOOKUP($A372,'[2]1. COE '!$A$22:$D$812,2,FALSE)</f>
        <v>Equipo de Sponge jet o similar (24 H)</v>
      </c>
      <c r="C372" s="16" t="str">
        <f>VLOOKUP($A372,'[2]1. COE '!$A$22:$D$812,3,FALSE)</f>
        <v>DÍA</v>
      </c>
      <c r="D372" s="122">
        <v>361130</v>
      </c>
      <c r="E372" s="21"/>
      <c r="F372" s="24">
        <f t="shared" si="18"/>
        <v>0</v>
      </c>
      <c r="G372" s="60"/>
    </row>
    <row r="373" spans="1:7" x14ac:dyDescent="0.3">
      <c r="A373" s="14" t="s">
        <v>632</v>
      </c>
      <c r="B373" s="15" t="str">
        <f>VLOOKUP($A373,'[2]1. COE '!$A$22:$D$812,2,FALSE)</f>
        <v>Llave de torque hidráulica tipo brazo de reacción o bajo perfil tipo cassette de hasta 30000 lb.ft (24h)</v>
      </c>
      <c r="C373" s="16" t="str">
        <f>VLOOKUP($A373,'[2]1. COE '!$A$22:$D$812,3,FALSE)</f>
        <v>DÍA</v>
      </c>
      <c r="D373" s="122">
        <v>92862</v>
      </c>
      <c r="E373" s="21"/>
      <c r="F373" s="24">
        <f t="shared" si="18"/>
        <v>0</v>
      </c>
      <c r="G373" s="60"/>
    </row>
    <row r="374" spans="1:7" x14ac:dyDescent="0.3">
      <c r="A374" s="14" t="s">
        <v>633</v>
      </c>
      <c r="B374" s="15" t="str">
        <f>VLOOKUP($A374,'[2]1. COE '!$A$22:$D$812,2,FALSE)</f>
        <v>Llave de torque hidráulica tipo brazo de reacción o bajo perfil tipo cassete de hasta 50000 lb.ft (24h)</v>
      </c>
      <c r="C374" s="16" t="str">
        <f>VLOOKUP($A374,'[2]1. COE '!$A$22:$D$812,3,FALSE)</f>
        <v>DÍA</v>
      </c>
      <c r="D374" s="122">
        <v>123816</v>
      </c>
      <c r="E374" s="21"/>
      <c r="F374" s="24">
        <f t="shared" si="18"/>
        <v>0</v>
      </c>
      <c r="G374" s="60"/>
    </row>
    <row r="375" spans="1:7" x14ac:dyDescent="0.3">
      <c r="A375" s="7" t="s">
        <v>34</v>
      </c>
      <c r="B375" s="7" t="s">
        <v>35</v>
      </c>
      <c r="C375" s="19"/>
      <c r="D375" s="124"/>
      <c r="E375" s="19"/>
      <c r="F375" s="20">
        <f>SUM(F376:F389)</f>
        <v>0</v>
      </c>
      <c r="G375" s="60"/>
    </row>
    <row r="376" spans="1:7" x14ac:dyDescent="0.3">
      <c r="A376" s="14" t="s">
        <v>634</v>
      </c>
      <c r="B376" s="15" t="s">
        <v>635</v>
      </c>
      <c r="C376" s="16" t="s">
        <v>143</v>
      </c>
      <c r="D376" s="122">
        <v>1066204</v>
      </c>
      <c r="E376" s="17"/>
      <c r="F376" s="23">
        <f>+ROUND(D376*E376,0)</f>
        <v>0</v>
      </c>
      <c r="G376" s="60"/>
    </row>
    <row r="377" spans="1:7" x14ac:dyDescent="0.3">
      <c r="A377" s="14" t="s">
        <v>636</v>
      </c>
      <c r="B377" s="15" t="s">
        <v>637</v>
      </c>
      <c r="C377" s="16" t="s">
        <v>143</v>
      </c>
      <c r="D377" s="122">
        <v>1709567</v>
      </c>
      <c r="E377" s="17"/>
      <c r="F377" s="23">
        <f t="shared" ref="F377:F389" si="19">+ROUND(D377*E377,0)</f>
        <v>0</v>
      </c>
      <c r="G377" s="60"/>
    </row>
    <row r="378" spans="1:7" x14ac:dyDescent="0.3">
      <c r="A378" s="14" t="s">
        <v>638</v>
      </c>
      <c r="B378" s="15" t="s">
        <v>639</v>
      </c>
      <c r="C378" s="16" t="s">
        <v>143</v>
      </c>
      <c r="D378" s="122">
        <v>1218832</v>
      </c>
      <c r="E378" s="17"/>
      <c r="F378" s="23">
        <f t="shared" si="19"/>
        <v>0</v>
      </c>
      <c r="G378" s="60"/>
    </row>
    <row r="379" spans="1:7" x14ac:dyDescent="0.3">
      <c r="A379" s="14" t="s">
        <v>640</v>
      </c>
      <c r="B379" s="15" t="s">
        <v>641</v>
      </c>
      <c r="C379" s="16" t="s">
        <v>143</v>
      </c>
      <c r="D379" s="122">
        <v>2062560</v>
      </c>
      <c r="E379" s="17"/>
      <c r="F379" s="23">
        <f t="shared" si="19"/>
        <v>0</v>
      </c>
      <c r="G379" s="60"/>
    </row>
    <row r="380" spans="1:7" x14ac:dyDescent="0.3">
      <c r="A380" s="14" t="s">
        <v>642</v>
      </c>
      <c r="B380" s="15" t="s">
        <v>643</v>
      </c>
      <c r="C380" s="16" t="s">
        <v>335</v>
      </c>
      <c r="D380" s="122">
        <v>272395</v>
      </c>
      <c r="E380" s="17"/>
      <c r="F380" s="23">
        <f t="shared" si="19"/>
        <v>0</v>
      </c>
      <c r="G380" s="60"/>
    </row>
    <row r="381" spans="1:7" x14ac:dyDescent="0.3">
      <c r="A381" s="14" t="s">
        <v>644</v>
      </c>
      <c r="B381" s="15" t="s">
        <v>645</v>
      </c>
      <c r="C381" s="16" t="s">
        <v>335</v>
      </c>
      <c r="D381" s="122">
        <v>4298892</v>
      </c>
      <c r="E381" s="17"/>
      <c r="F381" s="23">
        <f t="shared" si="19"/>
        <v>0</v>
      </c>
      <c r="G381" s="60"/>
    </row>
    <row r="382" spans="1:7" x14ac:dyDescent="0.3">
      <c r="A382" s="14" t="s">
        <v>646</v>
      </c>
      <c r="B382" s="15" t="s">
        <v>647</v>
      </c>
      <c r="C382" s="16" t="s">
        <v>335</v>
      </c>
      <c r="D382" s="122">
        <v>6683072</v>
      </c>
      <c r="E382" s="17"/>
      <c r="F382" s="23">
        <f t="shared" si="19"/>
        <v>0</v>
      </c>
      <c r="G382" s="60"/>
    </row>
    <row r="383" spans="1:7" x14ac:dyDescent="0.3">
      <c r="A383" s="14" t="s">
        <v>648</v>
      </c>
      <c r="B383" s="15" t="s">
        <v>649</v>
      </c>
      <c r="C383" s="16" t="s">
        <v>335</v>
      </c>
      <c r="D383" s="122">
        <v>438515</v>
      </c>
      <c r="E383" s="21"/>
      <c r="F383" s="24">
        <f t="shared" si="19"/>
        <v>0</v>
      </c>
      <c r="G383" s="60"/>
    </row>
    <row r="384" spans="1:7" x14ac:dyDescent="0.3">
      <c r="A384" s="14" t="s">
        <v>650</v>
      </c>
      <c r="B384" s="15" t="s">
        <v>651</v>
      </c>
      <c r="C384" s="16" t="s">
        <v>335</v>
      </c>
      <c r="D384" s="122">
        <v>321922</v>
      </c>
      <c r="E384" s="21"/>
      <c r="F384" s="24">
        <f t="shared" si="19"/>
        <v>0</v>
      </c>
      <c r="G384" s="60"/>
    </row>
    <row r="385" spans="1:7" x14ac:dyDescent="0.3">
      <c r="A385" s="14" t="s">
        <v>652</v>
      </c>
      <c r="B385" s="15" t="s">
        <v>653</v>
      </c>
      <c r="C385" s="16" t="s">
        <v>143</v>
      </c>
      <c r="D385" s="122">
        <v>97448</v>
      </c>
      <c r="E385" s="21"/>
      <c r="F385" s="24">
        <f t="shared" si="19"/>
        <v>0</v>
      </c>
      <c r="G385" s="60"/>
    </row>
    <row r="386" spans="1:7" x14ac:dyDescent="0.3">
      <c r="A386" s="14" t="s">
        <v>654</v>
      </c>
      <c r="B386" s="15" t="s">
        <v>655</v>
      </c>
      <c r="C386" s="16" t="s">
        <v>344</v>
      </c>
      <c r="D386" s="122">
        <v>51623147</v>
      </c>
      <c r="E386" s="21"/>
      <c r="F386" s="24">
        <f t="shared" si="19"/>
        <v>0</v>
      </c>
      <c r="G386" s="60"/>
    </row>
    <row r="387" spans="1:7" x14ac:dyDescent="0.3">
      <c r="A387" s="14" t="s">
        <v>656</v>
      </c>
      <c r="B387" s="15" t="s">
        <v>657</v>
      </c>
      <c r="C387" s="16" t="s">
        <v>344</v>
      </c>
      <c r="D387" s="122">
        <v>36355578</v>
      </c>
      <c r="E387" s="21"/>
      <c r="F387" s="24">
        <f t="shared" si="19"/>
        <v>0</v>
      </c>
      <c r="G387" s="60"/>
    </row>
    <row r="388" spans="1:7" x14ac:dyDescent="0.3">
      <c r="A388" s="14" t="s">
        <v>658</v>
      </c>
      <c r="B388" s="15" t="s">
        <v>659</v>
      </c>
      <c r="C388" s="16" t="s">
        <v>143</v>
      </c>
      <c r="D388" s="122">
        <v>1283504</v>
      </c>
      <c r="E388" s="21"/>
      <c r="F388" s="24">
        <f t="shared" si="19"/>
        <v>0</v>
      </c>
      <c r="G388" s="60"/>
    </row>
    <row r="389" spans="1:7" x14ac:dyDescent="0.3">
      <c r="A389" s="14" t="s">
        <v>660</v>
      </c>
      <c r="B389" s="15" t="s">
        <v>661</v>
      </c>
      <c r="C389" s="16" t="s">
        <v>143</v>
      </c>
      <c r="D389" s="122">
        <v>1973939</v>
      </c>
      <c r="E389" s="21"/>
      <c r="F389" s="24">
        <f t="shared" si="19"/>
        <v>0</v>
      </c>
      <c r="G389" s="60"/>
    </row>
    <row r="390" spans="1:7" x14ac:dyDescent="0.3">
      <c r="A390" s="7" t="s">
        <v>36</v>
      </c>
      <c r="B390" s="7" t="s">
        <v>37</v>
      </c>
      <c r="C390" s="19"/>
      <c r="D390" s="124"/>
      <c r="E390" s="19"/>
      <c r="F390" s="20">
        <f>SUM(F391:F404)</f>
        <v>0</v>
      </c>
      <c r="G390" s="60"/>
    </row>
    <row r="391" spans="1:7" x14ac:dyDescent="0.3">
      <c r="A391" s="14" t="s">
        <v>662</v>
      </c>
      <c r="B391" s="15" t="s">
        <v>663</v>
      </c>
      <c r="C391" s="16" t="s">
        <v>344</v>
      </c>
      <c r="D391" s="122">
        <v>1922588</v>
      </c>
      <c r="E391" s="17"/>
      <c r="F391" s="23">
        <f>+ROUND(D391*E391,0)</f>
        <v>0</v>
      </c>
      <c r="G391" s="60"/>
    </row>
    <row r="392" spans="1:7" x14ac:dyDescent="0.3">
      <c r="A392" s="14" t="s">
        <v>664</v>
      </c>
      <c r="B392" s="15" t="s">
        <v>665</v>
      </c>
      <c r="C392" s="16" t="s">
        <v>344</v>
      </c>
      <c r="D392" s="122">
        <v>2349608</v>
      </c>
      <c r="E392" s="21"/>
      <c r="F392" s="24">
        <f t="shared" ref="F392:F404" si="20">+ROUND(D392*E392,0)</f>
        <v>0</v>
      </c>
      <c r="G392" s="60"/>
    </row>
    <row r="393" spans="1:7" x14ac:dyDescent="0.3">
      <c r="A393" s="14" t="s">
        <v>666</v>
      </c>
      <c r="B393" s="15" t="s">
        <v>667</v>
      </c>
      <c r="C393" s="16" t="s">
        <v>344</v>
      </c>
      <c r="D393" s="122">
        <v>1644726</v>
      </c>
      <c r="E393" s="21"/>
      <c r="F393" s="24">
        <f t="shared" si="20"/>
        <v>0</v>
      </c>
      <c r="G393" s="60"/>
    </row>
    <row r="394" spans="1:7" x14ac:dyDescent="0.3">
      <c r="A394" s="14" t="s">
        <v>668</v>
      </c>
      <c r="B394" s="15" t="s">
        <v>669</v>
      </c>
      <c r="C394" s="16" t="s">
        <v>344</v>
      </c>
      <c r="D394" s="122">
        <v>2566087</v>
      </c>
      <c r="E394" s="21"/>
      <c r="F394" s="24">
        <f t="shared" si="20"/>
        <v>0</v>
      </c>
      <c r="G394" s="60"/>
    </row>
    <row r="395" spans="1:7" x14ac:dyDescent="0.3">
      <c r="A395" s="14" t="s">
        <v>670</v>
      </c>
      <c r="B395" s="15" t="s">
        <v>671</v>
      </c>
      <c r="C395" s="16" t="s">
        <v>143</v>
      </c>
      <c r="D395" s="122">
        <v>34049</v>
      </c>
      <c r="E395" s="21"/>
      <c r="F395" s="24">
        <f t="shared" si="20"/>
        <v>0</v>
      </c>
      <c r="G395" s="60"/>
    </row>
    <row r="396" spans="1:7" x14ac:dyDescent="0.3">
      <c r="A396" s="14" t="s">
        <v>672</v>
      </c>
      <c r="B396" s="15" t="s">
        <v>673</v>
      </c>
      <c r="C396" s="16" t="s">
        <v>143</v>
      </c>
      <c r="D396" s="122">
        <v>35391</v>
      </c>
      <c r="E396" s="21"/>
      <c r="F396" s="24">
        <f t="shared" si="20"/>
        <v>0</v>
      </c>
      <c r="G396" s="60"/>
    </row>
    <row r="397" spans="1:7" x14ac:dyDescent="0.3">
      <c r="A397" s="14" t="s">
        <v>674</v>
      </c>
      <c r="B397" s="15" t="s">
        <v>675</v>
      </c>
      <c r="C397" s="16" t="s">
        <v>344</v>
      </c>
      <c r="D397" s="122">
        <v>2368382</v>
      </c>
      <c r="E397" s="21"/>
      <c r="F397" s="24">
        <f t="shared" si="20"/>
        <v>0</v>
      </c>
      <c r="G397" s="60"/>
    </row>
    <row r="398" spans="1:7" x14ac:dyDescent="0.3">
      <c r="A398" s="14" t="s">
        <v>676</v>
      </c>
      <c r="B398" s="15" t="s">
        <v>677</v>
      </c>
      <c r="C398" s="16" t="s">
        <v>344</v>
      </c>
      <c r="D398" s="122">
        <v>3568170</v>
      </c>
      <c r="E398" s="21"/>
      <c r="F398" s="24">
        <f t="shared" si="20"/>
        <v>0</v>
      </c>
      <c r="G398" s="60"/>
    </row>
    <row r="399" spans="1:7" x14ac:dyDescent="0.3">
      <c r="A399" s="14" t="s">
        <v>678</v>
      </c>
      <c r="B399" s="15" t="s">
        <v>679</v>
      </c>
      <c r="C399" s="16" t="s">
        <v>344</v>
      </c>
      <c r="D399" s="122">
        <v>1577127</v>
      </c>
      <c r="E399" s="21"/>
      <c r="F399" s="24">
        <f t="shared" si="20"/>
        <v>0</v>
      </c>
      <c r="G399" s="60"/>
    </row>
    <row r="400" spans="1:7" x14ac:dyDescent="0.3">
      <c r="A400" s="14" t="s">
        <v>680</v>
      </c>
      <c r="B400" s="15" t="s">
        <v>681</v>
      </c>
      <c r="C400" s="16" t="s">
        <v>344</v>
      </c>
      <c r="D400" s="122">
        <v>2077817</v>
      </c>
      <c r="E400" s="21"/>
      <c r="F400" s="24">
        <f t="shared" si="20"/>
        <v>0</v>
      </c>
      <c r="G400" s="60"/>
    </row>
    <row r="401" spans="1:7" x14ac:dyDescent="0.3">
      <c r="A401" s="14" t="s">
        <v>682</v>
      </c>
      <c r="B401" s="15" t="s">
        <v>683</v>
      </c>
      <c r="C401" s="16" t="s">
        <v>344</v>
      </c>
      <c r="D401" s="122">
        <v>2641386</v>
      </c>
      <c r="E401" s="21"/>
      <c r="F401" s="24">
        <f t="shared" si="20"/>
        <v>0</v>
      </c>
      <c r="G401" s="60"/>
    </row>
    <row r="402" spans="1:7" x14ac:dyDescent="0.3">
      <c r="A402" s="14" t="s">
        <v>684</v>
      </c>
      <c r="B402" s="15" t="s">
        <v>685</v>
      </c>
      <c r="C402" s="16" t="s">
        <v>344</v>
      </c>
      <c r="D402" s="122">
        <v>7351553</v>
      </c>
      <c r="E402" s="21"/>
      <c r="F402" s="24">
        <f t="shared" si="20"/>
        <v>0</v>
      </c>
      <c r="G402" s="60"/>
    </row>
    <row r="403" spans="1:7" x14ac:dyDescent="0.3">
      <c r="A403" s="14" t="s">
        <v>686</v>
      </c>
      <c r="B403" s="15" t="s">
        <v>687</v>
      </c>
      <c r="C403" s="16" t="s">
        <v>344</v>
      </c>
      <c r="D403" s="122">
        <v>2641386</v>
      </c>
      <c r="E403" s="21"/>
      <c r="F403" s="24">
        <f t="shared" si="20"/>
        <v>0</v>
      </c>
      <c r="G403" s="60"/>
    </row>
    <row r="404" spans="1:7" x14ac:dyDescent="0.3">
      <c r="A404" s="14" t="s">
        <v>688</v>
      </c>
      <c r="B404" s="15" t="s">
        <v>689</v>
      </c>
      <c r="C404" s="16" t="s">
        <v>344</v>
      </c>
      <c r="D404" s="122">
        <v>7351553</v>
      </c>
      <c r="E404" s="21"/>
      <c r="F404" s="24">
        <f t="shared" si="20"/>
        <v>0</v>
      </c>
      <c r="G404" s="60"/>
    </row>
    <row r="405" spans="1:7" x14ac:dyDescent="0.3">
      <c r="A405" s="7" t="s">
        <v>38</v>
      </c>
      <c r="B405" s="7" t="s">
        <v>39</v>
      </c>
      <c r="C405" s="19"/>
      <c r="D405" s="124"/>
      <c r="E405" s="19"/>
      <c r="F405" s="20">
        <f>SUM(F406:F415)</f>
        <v>0</v>
      </c>
      <c r="G405" s="60"/>
    </row>
    <row r="406" spans="1:7" x14ac:dyDescent="0.3">
      <c r="A406" s="14" t="s">
        <v>690</v>
      </c>
      <c r="B406" s="15" t="str">
        <f>VLOOKUP($A406,'[2]1. COE '!$A$22:$D$812,2,FALSE)</f>
        <v>Camperos o camionetas 4x2 Grupo “A”, sin conductor (10 Horas)</v>
      </c>
      <c r="C406" s="16" t="str">
        <f>VLOOKUP($A406,'[2]1. COE '!$A$22:$D$812,3,FALSE)</f>
        <v>MES</v>
      </c>
      <c r="D406" s="122">
        <v>5260075</v>
      </c>
      <c r="E406" s="17"/>
      <c r="F406" s="23">
        <f>+ROUND(D406*E406,0)</f>
        <v>0</v>
      </c>
      <c r="G406" s="60"/>
    </row>
    <row r="407" spans="1:7" x14ac:dyDescent="0.3">
      <c r="A407" s="14" t="s">
        <v>691</v>
      </c>
      <c r="B407" s="15" t="str">
        <f>VLOOKUP($A407,'[2]1. COE '!$A$22:$D$812,2,FALSE)</f>
        <v>Camperos y camionetas 4x2 Grupo “A”, sin conductor (24 Horas)</v>
      </c>
      <c r="C407" s="16" t="str">
        <f>VLOOKUP($A407,'[2]1. COE '!$A$22:$D$812,3,FALSE)</f>
        <v>MES</v>
      </c>
      <c r="D407" s="122">
        <v>6292329</v>
      </c>
      <c r="E407" s="21"/>
      <c r="F407" s="24">
        <f>+ROUND(D407*E407,0)</f>
        <v>0</v>
      </c>
      <c r="G407" s="60"/>
    </row>
    <row r="408" spans="1:7" x14ac:dyDescent="0.3">
      <c r="A408" s="14" t="s">
        <v>692</v>
      </c>
      <c r="B408" s="15" t="str">
        <f>VLOOKUP($A408,'[2]1. COE '!$A$22:$D$812,2,FALSE)</f>
        <v>Camperos o camionetas 4x2 Grupo “A”, con conductor (10 Horas)</v>
      </c>
      <c r="C408" s="16" t="str">
        <f>VLOOKUP($A408,'[2]1. COE '!$A$22:$D$812,3,FALSE)</f>
        <v>MES</v>
      </c>
      <c r="D408" s="122">
        <v>12057633</v>
      </c>
      <c r="E408" s="21"/>
      <c r="F408" s="24">
        <f t="shared" ref="F408:F415" si="21">+ROUND(D408*E408,0)</f>
        <v>0</v>
      </c>
      <c r="G408" s="60"/>
    </row>
    <row r="409" spans="1:7" x14ac:dyDescent="0.3">
      <c r="A409" s="14" t="s">
        <v>693</v>
      </c>
      <c r="B409" s="15" t="str">
        <f>VLOOKUP($A409,'[2]1. COE '!$A$22:$D$812,2,FALSE)</f>
        <v>Camperos y camionetas 4x2 Grupo “A”, con conductor (24 Horas)</v>
      </c>
      <c r="C409" s="16" t="str">
        <f>VLOOKUP($A409,'[2]1. COE '!$A$22:$D$812,3,FALSE)</f>
        <v>MES</v>
      </c>
      <c r="D409" s="122">
        <v>21667876</v>
      </c>
      <c r="E409" s="21"/>
      <c r="F409" s="24">
        <f t="shared" si="21"/>
        <v>0</v>
      </c>
      <c r="G409" s="60"/>
    </row>
    <row r="410" spans="1:7" x14ac:dyDescent="0.3">
      <c r="A410" s="14" t="s">
        <v>694</v>
      </c>
      <c r="B410" s="15" t="str">
        <f>VLOOKUP($A410,'[2]1. COE '!$A$22:$D$812,2,FALSE)</f>
        <v>Busetas Grupo “B” con conductor (diurna) entre 10 y 19 pasajeros</v>
      </c>
      <c r="C410" s="16" t="str">
        <f>VLOOKUP($A410,'[2]1. COE '!$A$22:$D$812,3,FALSE)</f>
        <v>RECORRIDO</v>
      </c>
      <c r="D410" s="122">
        <v>167865</v>
      </c>
      <c r="E410" s="21"/>
      <c r="F410" s="24">
        <f t="shared" si="21"/>
        <v>0</v>
      </c>
      <c r="G410" s="60"/>
    </row>
    <row r="411" spans="1:7" x14ac:dyDescent="0.3">
      <c r="A411" s="14" t="s">
        <v>695</v>
      </c>
      <c r="B411" s="15" t="str">
        <f>VLOOKUP($A411,'[2]1. COE '!$A$22:$D$812,2,FALSE)</f>
        <v>Busetas Grupo “B” con conductor (nocturna) entre 10 y 19 pasajeros</v>
      </c>
      <c r="C411" s="16" t="str">
        <f>VLOOKUP($A411,'[2]1. COE '!$A$22:$D$812,3,FALSE)</f>
        <v>RECORRIDO</v>
      </c>
      <c r="D411" s="122">
        <v>193276</v>
      </c>
      <c r="E411" s="21"/>
      <c r="F411" s="24">
        <f t="shared" si="21"/>
        <v>0</v>
      </c>
      <c r="G411" s="60"/>
    </row>
    <row r="412" spans="1:7" x14ac:dyDescent="0.3">
      <c r="A412" s="14" t="s">
        <v>696</v>
      </c>
      <c r="B412" s="15" t="str">
        <f>VLOOKUP($A412,'[2]1. COE '!$A$22:$D$812,2,FALSE)</f>
        <v>Buses Grupo “C” con conductor (diurna) mayor de 20 pasajeros</v>
      </c>
      <c r="C412" s="16" t="str">
        <f>VLOOKUP($A412,'[2]1. COE '!$A$22:$D$812,3,FALSE)</f>
        <v>RECORRIDO</v>
      </c>
      <c r="D412" s="122">
        <v>194421</v>
      </c>
      <c r="E412" s="21"/>
      <c r="F412" s="24">
        <f t="shared" si="21"/>
        <v>0</v>
      </c>
      <c r="G412" s="60"/>
    </row>
    <row r="413" spans="1:7" x14ac:dyDescent="0.3">
      <c r="A413" s="14" t="s">
        <v>697</v>
      </c>
      <c r="B413" s="15" t="str">
        <f>VLOOKUP($A413,'[2]1. COE '!$A$22:$D$812,2,FALSE)</f>
        <v>Buses Grupo “C” con conductor (nocturno) mayor de 20 pasajeros</v>
      </c>
      <c r="C413" s="16" t="str">
        <f>VLOOKUP($A413,'[2]1. COE '!$A$22:$D$812,3,FALSE)</f>
        <v>RECORRIDO</v>
      </c>
      <c r="D413" s="122">
        <v>126951</v>
      </c>
      <c r="E413" s="21"/>
      <c r="F413" s="24">
        <f t="shared" si="21"/>
        <v>0</v>
      </c>
      <c r="G413" s="60"/>
    </row>
    <row r="414" spans="1:7" x14ac:dyDescent="0.3">
      <c r="A414" s="14" t="s">
        <v>698</v>
      </c>
      <c r="B414" s="15" t="str">
        <f>VLOOKUP($A414,'[2]1. COE '!$A$22:$D$812,2,FALSE)</f>
        <v>Busetas Grupo “B” con conductor (diurna/nocturna) entre 10 y 19 pasajeros (10 H)</v>
      </c>
      <c r="C414" s="16" t="str">
        <f>VLOOKUP($A414,'[2]1. COE '!$A$22:$D$812,3,FALSE)</f>
        <v>MES</v>
      </c>
      <c r="D414" s="122">
        <v>15296564</v>
      </c>
      <c r="E414" s="21"/>
      <c r="F414" s="24">
        <f t="shared" si="21"/>
        <v>0</v>
      </c>
      <c r="G414" s="60"/>
    </row>
    <row r="415" spans="1:7" x14ac:dyDescent="0.3">
      <c r="A415" s="14" t="s">
        <v>699</v>
      </c>
      <c r="B415" s="15" t="str">
        <f>VLOOKUP($A415,'[2]1. COE '!$A$22:$D$812,2,FALSE)</f>
        <v>Buses Grupo “C” con conductor (diurno/nocturno) mayor de 20 pasajeros (10 H)</v>
      </c>
      <c r="C415" s="16" t="str">
        <f>VLOOKUP($A415,'[2]1. COE '!$A$22:$D$812,3,FALSE)</f>
        <v>MES</v>
      </c>
      <c r="D415" s="122">
        <v>19815369</v>
      </c>
      <c r="E415" s="21"/>
      <c r="F415" s="24">
        <f t="shared" si="21"/>
        <v>0</v>
      </c>
      <c r="G415" s="60"/>
    </row>
    <row r="416" spans="1:7" x14ac:dyDescent="0.3">
      <c r="A416" s="7" t="s">
        <v>40</v>
      </c>
      <c r="B416" s="7" t="s">
        <v>41</v>
      </c>
      <c r="C416" s="19"/>
      <c r="D416" s="124"/>
      <c r="E416" s="19"/>
      <c r="F416" s="20">
        <f>SUM(F417:F418)</f>
        <v>0</v>
      </c>
      <c r="G416" s="60"/>
    </row>
    <row r="417" spans="1:7" x14ac:dyDescent="0.3">
      <c r="A417" s="14" t="s">
        <v>700</v>
      </c>
      <c r="B417" s="15" t="str">
        <f>VLOOKUP($A417,'[2]1. COE '!$A$22:$D$812,2,FALSE)</f>
        <v>Servicio Primavera P6 en ambiente Reficar (EPPM) y/o GRB</v>
      </c>
      <c r="C417" s="16" t="str">
        <f>VLOOKUP($A417,'[2]1. COE '!$A$22:$D$812,3,FALSE)</f>
        <v>UN</v>
      </c>
      <c r="D417" s="122">
        <v>4973276</v>
      </c>
      <c r="E417" s="17"/>
      <c r="F417" s="23">
        <f>+ROUND(D417*E417,0)</f>
        <v>0</v>
      </c>
      <c r="G417" s="60"/>
    </row>
    <row r="418" spans="1:7" x14ac:dyDescent="0.3">
      <c r="A418" s="14" t="s">
        <v>701</v>
      </c>
      <c r="B418" s="15" t="str">
        <f>VLOOKUP($A418,'[2]1. COE '!$A$22:$D$812,2,FALSE)</f>
        <v>Mantenimiento Primavera P6 en ambiente Reficar (EPPM) y/o GRB</v>
      </c>
      <c r="C418" s="16" t="str">
        <f>VLOOKUP($A418,'[2]1. COE '!$A$22:$D$812,3,FALSE)</f>
        <v>UN</v>
      </c>
      <c r="D418" s="122">
        <v>5282816</v>
      </c>
      <c r="E418" s="21"/>
      <c r="F418" s="24">
        <f t="shared" ref="F418" si="22">+ROUND(D418*E418,0)</f>
        <v>0</v>
      </c>
      <c r="G418" s="60"/>
    </row>
    <row r="419" spans="1:7" x14ac:dyDescent="0.3">
      <c r="A419" s="3" t="s">
        <v>702</v>
      </c>
      <c r="B419" s="4" t="s">
        <v>703</v>
      </c>
      <c r="C419" s="5"/>
      <c r="D419" s="125"/>
      <c r="E419" s="5"/>
      <c r="F419" s="6">
        <f>+F420+F427+F579+F661+F673+F764+F793+F806</f>
        <v>0</v>
      </c>
      <c r="G419" s="60"/>
    </row>
    <row r="420" spans="1:7" x14ac:dyDescent="0.3">
      <c r="A420" s="7" t="s">
        <v>43</v>
      </c>
      <c r="B420" s="7" t="s">
        <v>44</v>
      </c>
      <c r="C420" s="19"/>
      <c r="D420" s="124"/>
      <c r="E420" s="19"/>
      <c r="F420" s="20">
        <f>SUM(F421:F426)</f>
        <v>0</v>
      </c>
      <c r="G420" s="60"/>
    </row>
    <row r="421" spans="1:7" x14ac:dyDescent="0.3">
      <c r="A421" s="14" t="s">
        <v>704</v>
      </c>
      <c r="B421" s="15" t="str">
        <f>VLOOKUP($A421,'[2]1. COE '!$A$22:$D$812,2,FALSE)</f>
        <v>Armado de andamios internos</v>
      </c>
      <c r="C421" s="16" t="str">
        <f>VLOOKUP($A421,'[2]1. COE '!$A$22:$D$812,3,FALSE)</f>
        <v>M3</v>
      </c>
      <c r="D421" s="122">
        <v>33680</v>
      </c>
      <c r="E421" s="17"/>
      <c r="F421" s="23">
        <f t="shared" ref="F421:F426" si="23">+ROUND(D421*E421,0)</f>
        <v>0</v>
      </c>
      <c r="G421" s="60"/>
    </row>
    <row r="422" spans="1:7" x14ac:dyDescent="0.3">
      <c r="A422" s="14" t="s">
        <v>705</v>
      </c>
      <c r="B422" s="15" t="str">
        <f>VLOOKUP($A422,'[2]1. COE '!$A$22:$D$812,2,FALSE)</f>
        <v>Armado de andamios Externos</v>
      </c>
      <c r="C422" s="16" t="str">
        <f>VLOOKUP($A422,'[2]1. COE '!$A$22:$D$812,3,FALSE)</f>
        <v>M3</v>
      </c>
      <c r="D422" s="122">
        <v>27983</v>
      </c>
      <c r="E422" s="21"/>
      <c r="F422" s="24">
        <f t="shared" si="23"/>
        <v>0</v>
      </c>
      <c r="G422" s="60"/>
    </row>
    <row r="423" spans="1:7" x14ac:dyDescent="0.3">
      <c r="A423" s="14" t="s">
        <v>706</v>
      </c>
      <c r="B423" s="15" t="str">
        <f>VLOOKUP($A423,'[2]1. COE '!$A$22:$D$812,2,FALSE)</f>
        <v>Desarmado de andamios internos</v>
      </c>
      <c r="C423" s="16" t="str">
        <f>VLOOKUP($A423,'[2]1. COE '!$A$22:$D$812,3,FALSE)</f>
        <v>M3</v>
      </c>
      <c r="D423" s="122">
        <v>21124</v>
      </c>
      <c r="E423" s="21"/>
      <c r="F423" s="24">
        <f t="shared" si="23"/>
        <v>0</v>
      </c>
      <c r="G423" s="60"/>
    </row>
    <row r="424" spans="1:7" x14ac:dyDescent="0.3">
      <c r="A424" s="14" t="s">
        <v>707</v>
      </c>
      <c r="B424" s="15" t="str">
        <f>VLOOKUP($A424,'[2]1. COE '!$A$22:$D$812,2,FALSE)</f>
        <v>Desarmado de andamios Externos</v>
      </c>
      <c r="C424" s="16" t="str">
        <f>VLOOKUP($A424,'[2]1. COE '!$A$22:$D$812,3,FALSE)</f>
        <v>M3</v>
      </c>
      <c r="D424" s="122">
        <v>18228</v>
      </c>
      <c r="E424" s="21"/>
      <c r="F424" s="24">
        <f t="shared" si="23"/>
        <v>0</v>
      </c>
      <c r="G424" s="60"/>
    </row>
    <row r="425" spans="1:7" x14ac:dyDescent="0.3">
      <c r="A425" s="14" t="s">
        <v>708</v>
      </c>
      <c r="B425" s="15" t="str">
        <f>VLOOKUP($A425,'[2]1. COE '!$A$22:$D$812,2,FALSE)</f>
        <v>Alquiler de piezas de andamio (unidad kg/día)</v>
      </c>
      <c r="C425" s="16" t="str">
        <f>VLOOKUP($A425,'[2]1. COE '!$A$22:$D$812,3,FALSE)</f>
        <v>KG/DÍA</v>
      </c>
      <c r="D425" s="122">
        <v>17</v>
      </c>
      <c r="E425" s="21"/>
      <c r="F425" s="24">
        <f t="shared" si="23"/>
        <v>0</v>
      </c>
      <c r="G425" s="60"/>
    </row>
    <row r="426" spans="1:7" x14ac:dyDescent="0.3">
      <c r="A426" s="14" t="s">
        <v>709</v>
      </c>
      <c r="B426" s="15" t="str">
        <f>VLOOKUP($A426,'[2]1. COE '!$A$22:$D$812,2,FALSE)</f>
        <v>Alquiler de piezas de andamio (unidad M3/día)</v>
      </c>
      <c r="C426" s="16" t="str">
        <f>VLOOKUP($A426,'[2]1. COE '!$A$22:$D$812,3,FALSE)</f>
        <v>M3/DÍA</v>
      </c>
      <c r="D426" s="122">
        <v>488</v>
      </c>
      <c r="E426" s="21"/>
      <c r="F426" s="24">
        <f t="shared" si="23"/>
        <v>0</v>
      </c>
      <c r="G426" s="60"/>
    </row>
    <row r="427" spans="1:7" x14ac:dyDescent="0.3">
      <c r="A427" s="7" t="s">
        <v>45</v>
      </c>
      <c r="B427" s="8" t="s">
        <v>46</v>
      </c>
      <c r="C427" s="9"/>
      <c r="D427" s="128"/>
      <c r="E427" s="9"/>
      <c r="F427" s="10">
        <f>+F428+F438+F487+F530+F537+F544+F565</f>
        <v>0</v>
      </c>
      <c r="G427" s="60"/>
    </row>
    <row r="428" spans="1:7" x14ac:dyDescent="0.3">
      <c r="A428" s="28" t="s">
        <v>710</v>
      </c>
      <c r="B428" s="28" t="s">
        <v>711</v>
      </c>
      <c r="C428" s="29"/>
      <c r="D428" s="129"/>
      <c r="E428" s="30"/>
      <c r="F428" s="31">
        <f>SUM(F429:F437)</f>
        <v>0</v>
      </c>
      <c r="G428" s="60"/>
    </row>
    <row r="429" spans="1:7" x14ac:dyDescent="0.3">
      <c r="A429" s="14" t="s">
        <v>712</v>
      </c>
      <c r="B429" s="15" t="s">
        <v>713</v>
      </c>
      <c r="C429" s="16" t="s">
        <v>335</v>
      </c>
      <c r="D429" s="122">
        <v>389430754</v>
      </c>
      <c r="E429" s="21"/>
      <c r="F429" s="24">
        <f t="shared" ref="F429:F437" si="24">+ROUND(D429*E429,0)</f>
        <v>0</v>
      </c>
      <c r="G429" s="60"/>
    </row>
    <row r="430" spans="1:7" x14ac:dyDescent="0.3">
      <c r="A430" s="32" t="s">
        <v>714</v>
      </c>
      <c r="B430" s="15" t="s">
        <v>715</v>
      </c>
      <c r="C430" s="16" t="s">
        <v>335</v>
      </c>
      <c r="D430" s="122">
        <v>389430754</v>
      </c>
      <c r="E430" s="21"/>
      <c r="F430" s="24">
        <f t="shared" si="24"/>
        <v>0</v>
      </c>
      <c r="G430" s="60"/>
    </row>
    <row r="431" spans="1:7" x14ac:dyDescent="0.3">
      <c r="A431" s="32" t="s">
        <v>716</v>
      </c>
      <c r="B431" s="15" t="s">
        <v>717</v>
      </c>
      <c r="C431" s="16" t="s">
        <v>335</v>
      </c>
      <c r="D431" s="122">
        <v>377992508</v>
      </c>
      <c r="E431" s="21"/>
      <c r="F431" s="24">
        <f t="shared" si="24"/>
        <v>0</v>
      </c>
      <c r="G431" s="60"/>
    </row>
    <row r="432" spans="1:7" x14ac:dyDescent="0.3">
      <c r="A432" s="32" t="s">
        <v>718</v>
      </c>
      <c r="B432" s="15" t="s">
        <v>719</v>
      </c>
      <c r="C432" s="16" t="s">
        <v>335</v>
      </c>
      <c r="D432" s="122">
        <v>340609988</v>
      </c>
      <c r="E432" s="21"/>
      <c r="F432" s="24">
        <f t="shared" si="24"/>
        <v>0</v>
      </c>
      <c r="G432" s="60"/>
    </row>
    <row r="433" spans="1:7" x14ac:dyDescent="0.3">
      <c r="A433" s="32" t="s">
        <v>720</v>
      </c>
      <c r="B433" s="15" t="s">
        <v>721</v>
      </c>
      <c r="C433" s="16" t="s">
        <v>335</v>
      </c>
      <c r="D433" s="122">
        <v>397378321</v>
      </c>
      <c r="E433" s="21"/>
      <c r="F433" s="24">
        <f t="shared" si="24"/>
        <v>0</v>
      </c>
      <c r="G433" s="60"/>
    </row>
    <row r="434" spans="1:7" x14ac:dyDescent="0.3">
      <c r="A434" s="32" t="s">
        <v>722</v>
      </c>
      <c r="B434" s="15" t="s">
        <v>723</v>
      </c>
      <c r="C434" s="16" t="s">
        <v>335</v>
      </c>
      <c r="D434" s="122">
        <v>353225173</v>
      </c>
      <c r="E434" s="21"/>
      <c r="F434" s="24">
        <f t="shared" si="24"/>
        <v>0</v>
      </c>
      <c r="G434" s="60"/>
    </row>
    <row r="435" spans="1:7" x14ac:dyDescent="0.3">
      <c r="A435" s="32" t="s">
        <v>724</v>
      </c>
      <c r="B435" s="15" t="s">
        <v>725</v>
      </c>
      <c r="C435" s="16" t="s">
        <v>335</v>
      </c>
      <c r="D435" s="122">
        <v>221792551</v>
      </c>
      <c r="E435" s="21"/>
      <c r="F435" s="24">
        <f t="shared" si="24"/>
        <v>0</v>
      </c>
      <c r="G435" s="60"/>
    </row>
    <row r="436" spans="1:7" x14ac:dyDescent="0.3">
      <c r="A436" s="32" t="s">
        <v>726</v>
      </c>
      <c r="B436" s="15" t="s">
        <v>727</v>
      </c>
      <c r="C436" s="16" t="s">
        <v>728</v>
      </c>
      <c r="D436" s="122">
        <v>340612</v>
      </c>
      <c r="E436" s="21"/>
      <c r="F436" s="24">
        <f t="shared" si="24"/>
        <v>0</v>
      </c>
      <c r="G436" s="60"/>
    </row>
    <row r="437" spans="1:7" x14ac:dyDescent="0.3">
      <c r="A437" s="32" t="s">
        <v>729</v>
      </c>
      <c r="B437" s="15" t="s">
        <v>730</v>
      </c>
      <c r="C437" s="16" t="s">
        <v>728</v>
      </c>
      <c r="D437" s="122">
        <v>381484</v>
      </c>
      <c r="E437" s="21"/>
      <c r="F437" s="24">
        <f t="shared" si="24"/>
        <v>0</v>
      </c>
      <c r="G437" s="60"/>
    </row>
    <row r="438" spans="1:7" x14ac:dyDescent="0.3">
      <c r="A438" s="35" t="s">
        <v>731</v>
      </c>
      <c r="B438" s="36" t="s">
        <v>732</v>
      </c>
      <c r="C438" s="29"/>
      <c r="D438" s="129"/>
      <c r="E438" s="30"/>
      <c r="F438" s="31">
        <f>+F439+F450+F476+F461+F465</f>
        <v>0</v>
      </c>
      <c r="G438" s="60"/>
    </row>
    <row r="439" spans="1:7" x14ac:dyDescent="0.3">
      <c r="A439" s="35" t="s">
        <v>733</v>
      </c>
      <c r="B439" s="36" t="s">
        <v>734</v>
      </c>
      <c r="C439" s="29"/>
      <c r="D439" s="129"/>
      <c r="E439" s="30"/>
      <c r="F439" s="31">
        <f>SUM(F440:F449)</f>
        <v>0</v>
      </c>
      <c r="G439" s="60"/>
    </row>
    <row r="440" spans="1:7" x14ac:dyDescent="0.3">
      <c r="A440" s="14" t="s">
        <v>735</v>
      </c>
      <c r="B440" s="15" t="str">
        <f>VLOOKUP($A440,'[2]1. COE '!$A$22:$D$812,2,FALSE)</f>
        <v>Reentube haz de tubos con cabezales de espesor E ≤ 3 ½ rango RH ≤ 50 Tubos</v>
      </c>
      <c r="C440" s="16" t="str">
        <f>VLOOKUP($A440,'[2]1. COE '!$A$22:$D$812,3,FALSE)</f>
        <v>TUBO</v>
      </c>
      <c r="D440" s="122">
        <v>118217</v>
      </c>
      <c r="E440" s="21"/>
      <c r="F440" s="24">
        <f t="shared" ref="F440:F449" si="25">+ROUND(D440*E440,0)</f>
        <v>0</v>
      </c>
      <c r="G440" s="60"/>
    </row>
    <row r="441" spans="1:7" x14ac:dyDescent="0.3">
      <c r="A441" s="14" t="s">
        <v>736</v>
      </c>
      <c r="B441" s="15" t="str">
        <f>VLOOKUP($A441,'[2]1. COE '!$A$22:$D$812,2,FALSE)</f>
        <v>Reentube haz de tubos con cabezales de espesor E ≤ 3 ½ rango 50 &lt; RH ≤ 100 Tubos</v>
      </c>
      <c r="C441" s="16" t="str">
        <f>VLOOKUP($A441,'[2]1. COE '!$A$22:$D$812,3,FALSE)</f>
        <v>TUBO</v>
      </c>
      <c r="D441" s="122">
        <v>112183</v>
      </c>
      <c r="E441" s="21"/>
      <c r="F441" s="24">
        <f t="shared" si="25"/>
        <v>0</v>
      </c>
      <c r="G441" s="60"/>
    </row>
    <row r="442" spans="1:7" x14ac:dyDescent="0.3">
      <c r="A442" s="14" t="s">
        <v>737</v>
      </c>
      <c r="B442" s="15" t="str">
        <f>VLOOKUP($A442,'[2]1. COE '!$A$22:$D$812,2,FALSE)</f>
        <v>Reentube haz de tubos con cabezales de espesor E ≤ 3 ½ rango 100 &lt; RH ≤ 200 Tubos</v>
      </c>
      <c r="C442" s="16" t="str">
        <f>VLOOKUP($A442,'[2]1. COE '!$A$22:$D$812,3,FALSE)</f>
        <v>TUBO</v>
      </c>
      <c r="D442" s="122">
        <v>103796</v>
      </c>
      <c r="E442" s="21"/>
      <c r="F442" s="24">
        <f t="shared" si="25"/>
        <v>0</v>
      </c>
      <c r="G442" s="60"/>
    </row>
    <row r="443" spans="1:7" x14ac:dyDescent="0.3">
      <c r="A443" s="14" t="s">
        <v>738</v>
      </c>
      <c r="B443" s="15" t="str">
        <f>VLOOKUP($A443,'[2]1. COE '!$A$22:$D$812,2,FALSE)</f>
        <v>Reentube haz de tubos con cabezales de espesor E ≤ 3 ½ rango 200 &lt; RH ≤ 500 Tubos</v>
      </c>
      <c r="C443" s="16" t="str">
        <f>VLOOKUP($A443,'[2]1. COE '!$A$22:$D$812,3,FALSE)</f>
        <v>TUBO</v>
      </c>
      <c r="D443" s="122">
        <v>93672</v>
      </c>
      <c r="E443" s="21"/>
      <c r="F443" s="24">
        <f t="shared" si="25"/>
        <v>0</v>
      </c>
      <c r="G443" s="60"/>
    </row>
    <row r="444" spans="1:7" x14ac:dyDescent="0.3">
      <c r="A444" s="14" t="s">
        <v>739</v>
      </c>
      <c r="B444" s="15" t="str">
        <f>VLOOKUP($A444,'[2]1. COE '!$A$22:$D$812,2,FALSE)</f>
        <v>Reentube haz de tubos con cabezales de espesor E ≤ 3 ½ rango 500 &lt; RH ≤ 900 Tubos</v>
      </c>
      <c r="C444" s="16" t="str">
        <f>VLOOKUP($A444,'[2]1. COE '!$A$22:$D$812,3,FALSE)</f>
        <v>TUBO</v>
      </c>
      <c r="D444" s="122">
        <v>99863</v>
      </c>
      <c r="E444" s="21"/>
      <c r="F444" s="24">
        <f t="shared" si="25"/>
        <v>0</v>
      </c>
      <c r="G444" s="60"/>
    </row>
    <row r="445" spans="1:7" x14ac:dyDescent="0.3">
      <c r="A445" s="14" t="s">
        <v>740</v>
      </c>
      <c r="B445" s="15" t="str">
        <f>VLOOKUP($A445,'[2]1. COE '!$A$22:$D$812,2,FALSE)</f>
        <v>Reentube haz de tubos con cabezales de espesor E ≤ 3 ½ rango 900 &lt; RH ≤ 1200 Tubos</v>
      </c>
      <c r="C445" s="16" t="str">
        <f>VLOOKUP($A445,'[2]1. COE '!$A$22:$D$812,3,FALSE)</f>
        <v>TUBO</v>
      </c>
      <c r="D445" s="122">
        <v>99093</v>
      </c>
      <c r="E445" s="21"/>
      <c r="F445" s="24">
        <f t="shared" si="25"/>
        <v>0</v>
      </c>
      <c r="G445" s="60"/>
    </row>
    <row r="446" spans="1:7" x14ac:dyDescent="0.3">
      <c r="A446" s="14" t="s">
        <v>741</v>
      </c>
      <c r="B446" s="15" t="str">
        <f>VLOOKUP($A446,'[2]1. COE '!$A$22:$D$812,2,FALSE)</f>
        <v>Reentube haz de tubos con cabezales de espesor E ≤ 3 ½ rango 1200 &lt; RH ≤ 1700 Tubos</v>
      </c>
      <c r="C446" s="16" t="str">
        <f>VLOOKUP($A446,'[2]1. COE '!$A$22:$D$812,3,FALSE)</f>
        <v>TUBO</v>
      </c>
      <c r="D446" s="122">
        <v>99093</v>
      </c>
      <c r="E446" s="21"/>
      <c r="F446" s="24">
        <f t="shared" si="25"/>
        <v>0</v>
      </c>
      <c r="G446" s="60"/>
    </row>
    <row r="447" spans="1:7" x14ac:dyDescent="0.3">
      <c r="A447" s="14" t="s">
        <v>742</v>
      </c>
      <c r="B447" s="15" t="str">
        <f>VLOOKUP($A447,'[2]1. COE '!$A$22:$D$812,2,FALSE)</f>
        <v>Reentube haz de tubos con cabezales de espesor E ≤ 3 ½ rango 1700 &lt; RH ≤ 2200 Tubos</v>
      </c>
      <c r="C447" s="16" t="str">
        <f>VLOOKUP($A447,'[2]1. COE '!$A$22:$D$812,3,FALSE)</f>
        <v>TUBO</v>
      </c>
      <c r="D447" s="122">
        <v>99093</v>
      </c>
      <c r="E447" s="21"/>
      <c r="F447" s="24">
        <f t="shared" si="25"/>
        <v>0</v>
      </c>
      <c r="G447" s="60"/>
    </row>
    <row r="448" spans="1:7" x14ac:dyDescent="0.3">
      <c r="A448" s="14" t="s">
        <v>743</v>
      </c>
      <c r="B448" s="15" t="str">
        <f>VLOOKUP($A448,'[2]1. COE '!$A$22:$D$812,2,FALSE)</f>
        <v>Reentube haz de tubos con cabezales de espesor E ≤ 3 ½ rango 2200 &lt; RH ≤ 2700 Tubos</v>
      </c>
      <c r="C448" s="16" t="str">
        <f>VLOOKUP($A448,'[2]1. COE '!$A$22:$D$812,3,FALSE)</f>
        <v>TUBO</v>
      </c>
      <c r="D448" s="122">
        <v>99093</v>
      </c>
      <c r="E448" s="21"/>
      <c r="F448" s="24">
        <f t="shared" si="25"/>
        <v>0</v>
      </c>
      <c r="G448" s="60"/>
    </row>
    <row r="449" spans="1:7" x14ac:dyDescent="0.3">
      <c r="A449" s="14" t="s">
        <v>744</v>
      </c>
      <c r="B449" s="15" t="str">
        <f>VLOOKUP($A449,'[2]1. COE '!$A$22:$D$812,2,FALSE)</f>
        <v>Reentube haz de tubos con cabezales de espesor E ≤ 3 ½ rango RH &gt;2700 Tubos</v>
      </c>
      <c r="C449" s="16" t="str">
        <f>VLOOKUP($A449,'[2]1. COE '!$A$22:$D$812,3,FALSE)</f>
        <v>TUBO</v>
      </c>
      <c r="D449" s="122">
        <v>99093</v>
      </c>
      <c r="E449" s="21"/>
      <c r="F449" s="24">
        <f t="shared" si="25"/>
        <v>0</v>
      </c>
      <c r="G449" s="60"/>
    </row>
    <row r="450" spans="1:7" x14ac:dyDescent="0.3">
      <c r="A450" s="35" t="s">
        <v>745</v>
      </c>
      <c r="B450" s="36" t="s">
        <v>746</v>
      </c>
      <c r="C450" s="29"/>
      <c r="D450" s="129"/>
      <c r="E450" s="30"/>
      <c r="F450" s="31">
        <f>SUM(F451:F460)</f>
        <v>0</v>
      </c>
      <c r="G450" s="60"/>
    </row>
    <row r="451" spans="1:7" x14ac:dyDescent="0.3">
      <c r="A451" s="14" t="s">
        <v>747</v>
      </c>
      <c r="B451" s="15" t="str">
        <f>VLOOKUP($A451,'[2]1. COE '!$A$22:$D$812,2,FALSE)</f>
        <v>Reentube haz de tubos con cabezales de espesor 3 ½” &lt; e ≤  6” rango RH ≤ 50 Tubos</v>
      </c>
      <c r="C451" s="16" t="str">
        <f>VLOOKUP($A451,'[2]1. COE '!$A$22:$D$812,3,FALSE)</f>
        <v>TUBO</v>
      </c>
      <c r="D451" s="122">
        <v>126083</v>
      </c>
      <c r="E451" s="21"/>
      <c r="F451" s="24">
        <f t="shared" ref="F451:F460" si="26">+ROUND(D451*E451,0)</f>
        <v>0</v>
      </c>
      <c r="G451" s="60"/>
    </row>
    <row r="452" spans="1:7" x14ac:dyDescent="0.3">
      <c r="A452" s="14" t="s">
        <v>748</v>
      </c>
      <c r="B452" s="15" t="str">
        <f>VLOOKUP($A452,'[2]1. COE '!$A$22:$D$812,2,FALSE)</f>
        <v>Reentube haz de tubos con cabezales de espesor 3 ½” &lt; e ≤  6” rango 50 &lt; RH ≤ 100 Tubos</v>
      </c>
      <c r="C452" s="16" t="str">
        <f>VLOOKUP($A452,'[2]1. COE '!$A$22:$D$812,3,FALSE)</f>
        <v>TUBO</v>
      </c>
      <c r="D452" s="122">
        <v>114843</v>
      </c>
      <c r="E452" s="21"/>
      <c r="F452" s="24">
        <f t="shared" si="26"/>
        <v>0</v>
      </c>
      <c r="G452" s="60"/>
    </row>
    <row r="453" spans="1:7" x14ac:dyDescent="0.3">
      <c r="A453" s="14" t="s">
        <v>749</v>
      </c>
      <c r="B453" s="15" t="str">
        <f>VLOOKUP($A453,'[2]1. COE '!$A$22:$D$812,2,FALSE)</f>
        <v>Reentube haz de tubos con cabezales de espesor 3 ½” &lt; e ≤  6” rango 100 &lt; RH ≤ 200 Tubos</v>
      </c>
      <c r="C453" s="16" t="str">
        <f>VLOOKUP($A453,'[2]1. COE '!$A$22:$D$812,3,FALSE)</f>
        <v>TUBO</v>
      </c>
      <c r="D453" s="122">
        <v>107422</v>
      </c>
      <c r="E453" s="21"/>
      <c r="F453" s="24">
        <f t="shared" si="26"/>
        <v>0</v>
      </c>
      <c r="G453" s="60"/>
    </row>
    <row r="454" spans="1:7" x14ac:dyDescent="0.3">
      <c r="A454" s="14" t="s">
        <v>750</v>
      </c>
      <c r="B454" s="15" t="str">
        <f>VLOOKUP($A454,'[2]1. COE '!$A$22:$D$812,2,FALSE)</f>
        <v>Reentube haz de tubos con cabezales de espesor 3 ½” &lt; e ≤  6” rango 200 &lt; RH ≤ 500 Tubos</v>
      </c>
      <c r="C454" s="16" t="str">
        <f>VLOOKUP($A454,'[2]1. COE '!$A$22:$D$812,3,FALSE)</f>
        <v>TUBO</v>
      </c>
      <c r="D454" s="122">
        <v>106678</v>
      </c>
      <c r="E454" s="21"/>
      <c r="F454" s="24">
        <f t="shared" si="26"/>
        <v>0</v>
      </c>
      <c r="G454" s="60"/>
    </row>
    <row r="455" spans="1:7" x14ac:dyDescent="0.3">
      <c r="A455" s="14" t="s">
        <v>751</v>
      </c>
      <c r="B455" s="15" t="str">
        <f>VLOOKUP($A455,'[2]1. COE '!$A$22:$D$812,2,FALSE)</f>
        <v>Reentube haz de tubos con cabezales de espesor 3 ½” &lt; e ≤  6” rango 500 &lt; RH ≤ 900 Tubos</v>
      </c>
      <c r="C455" s="16" t="str">
        <f>VLOOKUP($A455,'[2]1. COE '!$A$22:$D$812,3,FALSE)</f>
        <v>TUBO</v>
      </c>
      <c r="D455" s="122">
        <v>106034</v>
      </c>
      <c r="E455" s="21"/>
      <c r="F455" s="24">
        <f t="shared" si="26"/>
        <v>0</v>
      </c>
      <c r="G455" s="60"/>
    </row>
    <row r="456" spans="1:7" x14ac:dyDescent="0.3">
      <c r="A456" s="14" t="s">
        <v>752</v>
      </c>
      <c r="B456" s="15" t="str">
        <f>VLOOKUP($A456,'[2]1. COE '!$A$22:$D$812,2,FALSE)</f>
        <v>Reentube haz de tubos con cabezales de espesor 3 ½” &lt; e ≤  6” rango 900 &lt; RH ≤ 1200 Tubos</v>
      </c>
      <c r="C456" s="16" t="str">
        <f>VLOOKUP($A456,'[2]1. COE '!$A$22:$D$812,3,FALSE)</f>
        <v>TUBO</v>
      </c>
      <c r="D456" s="122">
        <v>105471</v>
      </c>
      <c r="E456" s="21"/>
      <c r="F456" s="24">
        <f t="shared" si="26"/>
        <v>0</v>
      </c>
      <c r="G456" s="60"/>
    </row>
    <row r="457" spans="1:7" x14ac:dyDescent="0.3">
      <c r="A457" s="14" t="s">
        <v>753</v>
      </c>
      <c r="B457" s="15" t="str">
        <f>VLOOKUP($A457,'[2]1. COE '!$A$22:$D$812,2,FALSE)</f>
        <v>Reentube haz de tubos con cabezales de espesor 3 ½” &lt; e ≤  6” rango 1200 &lt; RH ≤ 1700 Tubos</v>
      </c>
      <c r="C457" s="16" t="str">
        <f>VLOOKUP($A457,'[2]1. COE '!$A$22:$D$812,3,FALSE)</f>
        <v>TUBO</v>
      </c>
      <c r="D457" s="122">
        <v>103780</v>
      </c>
      <c r="E457" s="21"/>
      <c r="F457" s="24">
        <f t="shared" si="26"/>
        <v>0</v>
      </c>
      <c r="G457" s="60"/>
    </row>
    <row r="458" spans="1:7" x14ac:dyDescent="0.3">
      <c r="A458" s="14" t="s">
        <v>754</v>
      </c>
      <c r="B458" s="15" t="str">
        <f>VLOOKUP($A458,'[2]1. COE '!$A$22:$D$812,2,FALSE)</f>
        <v>Reentube haz de tubos con cabezales de espesor 3 ½” &lt; e ≤  6” rango 1700 &lt; RH ≤ 2200 Tubos</v>
      </c>
      <c r="C458" s="16" t="str">
        <f>VLOOKUP($A458,'[2]1. COE '!$A$22:$D$812,3,FALSE)</f>
        <v>TUBO</v>
      </c>
      <c r="D458" s="122">
        <v>103780</v>
      </c>
      <c r="E458" s="21"/>
      <c r="F458" s="24">
        <f t="shared" si="26"/>
        <v>0</v>
      </c>
      <c r="G458" s="60"/>
    </row>
    <row r="459" spans="1:7" x14ac:dyDescent="0.3">
      <c r="A459" s="14" t="s">
        <v>755</v>
      </c>
      <c r="B459" s="15" t="str">
        <f>VLOOKUP($A459,'[2]1. COE '!$A$22:$D$812,2,FALSE)</f>
        <v>Reentube haz de tubos con cabezales de espesor 3 ½” &lt; e ≤  6” rango 2200 &lt; RH ≤ 2700 Tubos</v>
      </c>
      <c r="C459" s="16" t="str">
        <f>VLOOKUP($A459,'[2]1. COE '!$A$22:$D$812,3,FALSE)</f>
        <v>TUBO</v>
      </c>
      <c r="D459" s="122">
        <v>103780</v>
      </c>
      <c r="E459" s="21"/>
      <c r="F459" s="24">
        <f t="shared" si="26"/>
        <v>0</v>
      </c>
      <c r="G459" s="60"/>
    </row>
    <row r="460" spans="1:7" x14ac:dyDescent="0.3">
      <c r="A460" s="14" t="s">
        <v>756</v>
      </c>
      <c r="B460" s="15" t="str">
        <f>VLOOKUP($A460,'[2]1. COE '!$A$22:$D$812,2,FALSE)</f>
        <v>Reentube haz de tubos con cabezales de espesor 3 ½” &lt; e ≤  6” rango RH &gt;2700 Tubos</v>
      </c>
      <c r="C460" s="16" t="str">
        <f>VLOOKUP($A460,'[2]1. COE '!$A$22:$D$812,3,FALSE)</f>
        <v>TUBO</v>
      </c>
      <c r="D460" s="122">
        <v>103780</v>
      </c>
      <c r="E460" s="21"/>
      <c r="F460" s="24">
        <f t="shared" si="26"/>
        <v>0</v>
      </c>
      <c r="G460" s="60"/>
    </row>
    <row r="461" spans="1:7" x14ac:dyDescent="0.3">
      <c r="A461" s="35" t="s">
        <v>757</v>
      </c>
      <c r="B461" s="35" t="s">
        <v>758</v>
      </c>
      <c r="C461" s="29"/>
      <c r="D461" s="129"/>
      <c r="E461" s="30"/>
      <c r="F461" s="31">
        <f>SUM(F462:F464)</f>
        <v>0</v>
      </c>
      <c r="G461" s="60"/>
    </row>
    <row r="462" spans="1:7" x14ac:dyDescent="0.3">
      <c r="A462" s="14" t="s">
        <v>759</v>
      </c>
      <c r="B462" s="15" t="s">
        <v>760</v>
      </c>
      <c r="C462" s="16" t="s">
        <v>761</v>
      </c>
      <c r="D462" s="122">
        <v>42916</v>
      </c>
      <c r="E462" s="21"/>
      <c r="F462" s="24">
        <f t="shared" ref="F462:F464" si="27">+ROUND(D462*E462,0)</f>
        <v>0</v>
      </c>
      <c r="G462" s="60"/>
    </row>
    <row r="463" spans="1:7" x14ac:dyDescent="0.3">
      <c r="A463" s="14" t="s">
        <v>762</v>
      </c>
      <c r="B463" s="15" t="s">
        <v>763</v>
      </c>
      <c r="C463" s="16" t="s">
        <v>761</v>
      </c>
      <c r="D463" s="122">
        <v>48910</v>
      </c>
      <c r="E463" s="21"/>
      <c r="F463" s="24">
        <f t="shared" si="27"/>
        <v>0</v>
      </c>
      <c r="G463" s="60"/>
    </row>
    <row r="464" spans="1:7" x14ac:dyDescent="0.3">
      <c r="A464" s="14" t="s">
        <v>764</v>
      </c>
      <c r="B464" s="15" t="s">
        <v>765</v>
      </c>
      <c r="C464" s="16" t="s">
        <v>761</v>
      </c>
      <c r="D464" s="122">
        <v>46013</v>
      </c>
      <c r="E464" s="21"/>
      <c r="F464" s="24">
        <f t="shared" si="27"/>
        <v>0</v>
      </c>
      <c r="G464" s="60"/>
    </row>
    <row r="465" spans="1:7" x14ac:dyDescent="0.3">
      <c r="A465" s="35" t="s">
        <v>766</v>
      </c>
      <c r="B465" s="35" t="s">
        <v>767</v>
      </c>
      <c r="C465" s="29"/>
      <c r="D465" s="129"/>
      <c r="E465" s="30"/>
      <c r="F465" s="31">
        <f>SUM(F466:F475)</f>
        <v>0</v>
      </c>
      <c r="G465" s="60"/>
    </row>
    <row r="466" spans="1:7" x14ac:dyDescent="0.3">
      <c r="A466" s="14" t="s">
        <v>768</v>
      </c>
      <c r="B466" s="15" t="s">
        <v>769</v>
      </c>
      <c r="C466" s="16" t="s">
        <v>335</v>
      </c>
      <c r="D466" s="122">
        <v>3576330</v>
      </c>
      <c r="E466" s="21"/>
      <c r="F466" s="24">
        <f t="shared" ref="F466:F475" si="28">+ROUND(D466*E466,0)</f>
        <v>0</v>
      </c>
      <c r="G466" s="60"/>
    </row>
    <row r="467" spans="1:7" x14ac:dyDescent="0.3">
      <c r="A467" s="14" t="s">
        <v>770</v>
      </c>
      <c r="B467" s="15" t="s">
        <v>771</v>
      </c>
      <c r="C467" s="16" t="s">
        <v>335</v>
      </c>
      <c r="D467" s="122">
        <v>5070947</v>
      </c>
      <c r="E467" s="21"/>
      <c r="F467" s="24">
        <f t="shared" si="28"/>
        <v>0</v>
      </c>
      <c r="G467" s="60"/>
    </row>
    <row r="468" spans="1:7" x14ac:dyDescent="0.3">
      <c r="A468" s="14" t="s">
        <v>772</v>
      </c>
      <c r="B468" s="15" t="s">
        <v>773</v>
      </c>
      <c r="C468" s="16" t="s">
        <v>335</v>
      </c>
      <c r="D468" s="122">
        <v>8801275</v>
      </c>
      <c r="E468" s="21"/>
      <c r="F468" s="24">
        <f t="shared" si="28"/>
        <v>0</v>
      </c>
      <c r="G468" s="60"/>
    </row>
    <row r="469" spans="1:7" x14ac:dyDescent="0.3">
      <c r="A469" s="14" t="s">
        <v>774</v>
      </c>
      <c r="B469" s="15" t="s">
        <v>775</v>
      </c>
      <c r="C469" s="16" t="s">
        <v>335</v>
      </c>
      <c r="D469" s="122">
        <v>14196549</v>
      </c>
      <c r="E469" s="21"/>
      <c r="F469" s="24">
        <f t="shared" si="28"/>
        <v>0</v>
      </c>
      <c r="G469" s="60"/>
    </row>
    <row r="470" spans="1:7" x14ac:dyDescent="0.3">
      <c r="A470" s="14" t="s">
        <v>776</v>
      </c>
      <c r="B470" s="15" t="s">
        <v>777</v>
      </c>
      <c r="C470" s="16" t="s">
        <v>335</v>
      </c>
      <c r="D470" s="122">
        <v>24062028</v>
      </c>
      <c r="E470" s="21"/>
      <c r="F470" s="24">
        <f t="shared" si="28"/>
        <v>0</v>
      </c>
      <c r="G470" s="60"/>
    </row>
    <row r="471" spans="1:7" x14ac:dyDescent="0.3">
      <c r="A471" s="14" t="s">
        <v>778</v>
      </c>
      <c r="B471" s="15" t="s">
        <v>779</v>
      </c>
      <c r="C471" s="16" t="s">
        <v>335</v>
      </c>
      <c r="D471" s="122">
        <v>29646082</v>
      </c>
      <c r="E471" s="21"/>
      <c r="F471" s="24">
        <f t="shared" si="28"/>
        <v>0</v>
      </c>
      <c r="G471" s="60"/>
    </row>
    <row r="472" spans="1:7" x14ac:dyDescent="0.3">
      <c r="A472" s="14" t="s">
        <v>780</v>
      </c>
      <c r="B472" s="15" t="s">
        <v>781</v>
      </c>
      <c r="C472" s="16" t="s">
        <v>335</v>
      </c>
      <c r="D472" s="122">
        <v>32940093</v>
      </c>
      <c r="E472" s="21"/>
      <c r="F472" s="24">
        <f t="shared" si="28"/>
        <v>0</v>
      </c>
      <c r="G472" s="60"/>
    </row>
    <row r="473" spans="1:7" x14ac:dyDescent="0.3">
      <c r="A473" s="14" t="s">
        <v>782</v>
      </c>
      <c r="B473" s="15" t="s">
        <v>783</v>
      </c>
      <c r="C473" s="16" t="s">
        <v>335</v>
      </c>
      <c r="D473" s="122">
        <v>25043361</v>
      </c>
      <c r="E473" s="21"/>
      <c r="F473" s="24">
        <f t="shared" si="28"/>
        <v>0</v>
      </c>
      <c r="G473" s="60"/>
    </row>
    <row r="474" spans="1:7" x14ac:dyDescent="0.3">
      <c r="A474" s="14" t="s">
        <v>784</v>
      </c>
      <c r="B474" s="15" t="s">
        <v>785</v>
      </c>
      <c r="C474" s="16" t="s">
        <v>335</v>
      </c>
      <c r="D474" s="122">
        <v>31940797</v>
      </c>
      <c r="E474" s="21"/>
      <c r="F474" s="24">
        <f t="shared" si="28"/>
        <v>0</v>
      </c>
      <c r="G474" s="60"/>
    </row>
    <row r="475" spans="1:7" x14ac:dyDescent="0.3">
      <c r="A475" s="14" t="s">
        <v>786</v>
      </c>
      <c r="B475" s="15" t="s">
        <v>787</v>
      </c>
      <c r="C475" s="16" t="s">
        <v>335</v>
      </c>
      <c r="D475" s="122">
        <v>35134877</v>
      </c>
      <c r="E475" s="21"/>
      <c r="F475" s="24">
        <f t="shared" si="28"/>
        <v>0</v>
      </c>
      <c r="G475" s="60"/>
    </row>
    <row r="476" spans="1:7" x14ac:dyDescent="0.3">
      <c r="A476" s="35" t="s">
        <v>788</v>
      </c>
      <c r="B476" s="35" t="s">
        <v>789</v>
      </c>
      <c r="C476" s="29"/>
      <c r="D476" s="129"/>
      <c r="E476" s="30"/>
      <c r="F476" s="31">
        <f>SUM(F477:F486)</f>
        <v>0</v>
      </c>
      <c r="G476" s="60"/>
    </row>
    <row r="477" spans="1:7" x14ac:dyDescent="0.3">
      <c r="A477" s="14" t="s">
        <v>790</v>
      </c>
      <c r="B477" s="15" t="s">
        <v>791</v>
      </c>
      <c r="C477" s="16" t="s">
        <v>761</v>
      </c>
      <c r="D477" s="122">
        <v>151220</v>
      </c>
      <c r="E477" s="21"/>
      <c r="F477" s="24">
        <f t="shared" ref="F477:F486" si="29">+ROUND(D477*E477,0)</f>
        <v>0</v>
      </c>
      <c r="G477" s="60"/>
    </row>
    <row r="478" spans="1:7" x14ac:dyDescent="0.3">
      <c r="A478" s="14" t="s">
        <v>792</v>
      </c>
      <c r="B478" s="15" t="s">
        <v>793</v>
      </c>
      <c r="C478" s="16" t="s">
        <v>761</v>
      </c>
      <c r="D478" s="122">
        <v>136606</v>
      </c>
      <c r="E478" s="21"/>
      <c r="F478" s="24">
        <f t="shared" si="29"/>
        <v>0</v>
      </c>
      <c r="G478" s="60"/>
    </row>
    <row r="479" spans="1:7" x14ac:dyDescent="0.3">
      <c r="A479" s="14" t="s">
        <v>794</v>
      </c>
      <c r="B479" s="15" t="s">
        <v>795</v>
      </c>
      <c r="C479" s="16" t="s">
        <v>761</v>
      </c>
      <c r="D479" s="122">
        <v>128317</v>
      </c>
      <c r="E479" s="21"/>
      <c r="F479" s="24">
        <f t="shared" si="29"/>
        <v>0</v>
      </c>
      <c r="G479" s="60"/>
    </row>
    <row r="480" spans="1:7" x14ac:dyDescent="0.3">
      <c r="A480" s="14" t="s">
        <v>796</v>
      </c>
      <c r="B480" s="15" t="s">
        <v>797</v>
      </c>
      <c r="C480" s="16" t="s">
        <v>761</v>
      </c>
      <c r="D480" s="122">
        <v>126830</v>
      </c>
      <c r="E480" s="21"/>
      <c r="F480" s="24">
        <f t="shared" si="29"/>
        <v>0</v>
      </c>
      <c r="G480" s="60"/>
    </row>
    <row r="481" spans="1:7" x14ac:dyDescent="0.3">
      <c r="A481" s="14" t="s">
        <v>798</v>
      </c>
      <c r="B481" s="15" t="s">
        <v>799</v>
      </c>
      <c r="C481" s="16" t="s">
        <v>761</v>
      </c>
      <c r="D481" s="122">
        <v>125541</v>
      </c>
      <c r="E481" s="21"/>
      <c r="F481" s="24">
        <f t="shared" si="29"/>
        <v>0</v>
      </c>
      <c r="G481" s="60"/>
    </row>
    <row r="482" spans="1:7" x14ac:dyDescent="0.3">
      <c r="A482" s="14" t="s">
        <v>800</v>
      </c>
      <c r="B482" s="15" t="s">
        <v>801</v>
      </c>
      <c r="C482" s="16" t="s">
        <v>761</v>
      </c>
      <c r="D482" s="122">
        <v>124414</v>
      </c>
      <c r="E482" s="21"/>
      <c r="F482" s="24">
        <f t="shared" si="29"/>
        <v>0</v>
      </c>
      <c r="G482" s="60"/>
    </row>
    <row r="483" spans="1:7" x14ac:dyDescent="0.3">
      <c r="A483" s="14" t="s">
        <v>802</v>
      </c>
      <c r="B483" s="15" t="s">
        <v>803</v>
      </c>
      <c r="C483" s="16" t="s">
        <v>761</v>
      </c>
      <c r="D483" s="122">
        <v>121032</v>
      </c>
      <c r="E483" s="21"/>
      <c r="F483" s="24">
        <f t="shared" si="29"/>
        <v>0</v>
      </c>
      <c r="G483" s="60"/>
    </row>
    <row r="484" spans="1:7" x14ac:dyDescent="0.3">
      <c r="A484" s="14" t="s">
        <v>804</v>
      </c>
      <c r="B484" s="15" t="s">
        <v>805</v>
      </c>
      <c r="C484" s="16" t="s">
        <v>761</v>
      </c>
      <c r="D484" s="122">
        <v>121032</v>
      </c>
      <c r="E484" s="21"/>
      <c r="F484" s="24">
        <f t="shared" si="29"/>
        <v>0</v>
      </c>
      <c r="G484" s="60"/>
    </row>
    <row r="485" spans="1:7" x14ac:dyDescent="0.3">
      <c r="A485" s="14" t="s">
        <v>806</v>
      </c>
      <c r="B485" s="15" t="s">
        <v>807</v>
      </c>
      <c r="C485" s="16" t="s">
        <v>761</v>
      </c>
      <c r="D485" s="122">
        <v>121032</v>
      </c>
      <c r="E485" s="21"/>
      <c r="F485" s="24">
        <f t="shared" si="29"/>
        <v>0</v>
      </c>
      <c r="G485" s="60"/>
    </row>
    <row r="486" spans="1:7" x14ac:dyDescent="0.3">
      <c r="A486" s="14" t="s">
        <v>808</v>
      </c>
      <c r="B486" s="15" t="s">
        <v>809</v>
      </c>
      <c r="C486" s="16" t="s">
        <v>761</v>
      </c>
      <c r="D486" s="122">
        <v>121032</v>
      </c>
      <c r="E486" s="21"/>
      <c r="F486" s="24">
        <f t="shared" si="29"/>
        <v>0</v>
      </c>
      <c r="G486" s="60"/>
    </row>
    <row r="487" spans="1:7" x14ac:dyDescent="0.3">
      <c r="A487" s="37" t="s">
        <v>810</v>
      </c>
      <c r="B487" s="38" t="s">
        <v>811</v>
      </c>
      <c r="C487" s="39"/>
      <c r="D487" s="130"/>
      <c r="E487" s="40"/>
      <c r="F487" s="41">
        <f>+F488+F493+F512</f>
        <v>0</v>
      </c>
      <c r="G487" s="60"/>
    </row>
    <row r="488" spans="1:7" x14ac:dyDescent="0.3">
      <c r="A488" s="35" t="s">
        <v>812</v>
      </c>
      <c r="B488" s="36" t="s">
        <v>813</v>
      </c>
      <c r="C488" s="29"/>
      <c r="D488" s="129"/>
      <c r="E488" s="30"/>
      <c r="F488" s="31">
        <f>SUM(F489:F492)</f>
        <v>0</v>
      </c>
      <c r="G488" s="60"/>
    </row>
    <row r="489" spans="1:7" x14ac:dyDescent="0.3">
      <c r="A489" s="15" t="s">
        <v>814</v>
      </c>
      <c r="B489" s="15" t="str">
        <f>VLOOKUP($A489,'[2]1. COE '!$A$22:$D$812,2,FALSE)</f>
        <v>Mantenimiento válvulas PSV, 1/2" ≤ D ≤ 1 1/4".</v>
      </c>
      <c r="C489" s="16" t="str">
        <f>VLOOKUP($A489,'[2]1. COE '!$A$22:$D$812,3,FALSE)</f>
        <v>UN</v>
      </c>
      <c r="D489" s="122">
        <v>180650</v>
      </c>
      <c r="E489" s="17"/>
      <c r="F489" s="23">
        <f t="shared" ref="F489:F492" si="30">+ROUND(D489*E489,0)</f>
        <v>0</v>
      </c>
      <c r="G489" s="60"/>
    </row>
    <row r="490" spans="1:7" x14ac:dyDescent="0.3">
      <c r="A490" s="14" t="s">
        <v>815</v>
      </c>
      <c r="B490" s="15" t="str">
        <f>VLOOKUP($A490,'[2]1. COE '!$A$22:$D$812,2,FALSE)</f>
        <v>Mantenimiento válvulas PSV, D 1-1/4" &lt; D ≤   3".</v>
      </c>
      <c r="C490" s="16" t="str">
        <f>VLOOKUP($A490,'[2]1. COE '!$A$22:$D$812,3,FALSE)</f>
        <v>UN</v>
      </c>
      <c r="D490" s="122">
        <v>414210</v>
      </c>
      <c r="E490" s="21"/>
      <c r="F490" s="24">
        <f t="shared" si="30"/>
        <v>0</v>
      </c>
      <c r="G490" s="60"/>
    </row>
    <row r="491" spans="1:7" x14ac:dyDescent="0.3">
      <c r="A491" s="14" t="s">
        <v>816</v>
      </c>
      <c r="B491" s="15" t="str">
        <f>VLOOKUP($A491,'[2]1. COE '!$A$22:$D$812,2,FALSE)</f>
        <v>Mantenimiento válvulas PSV, D 3" &lt; D ≤ 8" .</v>
      </c>
      <c r="C491" s="16" t="str">
        <f>VLOOKUP($A491,'[2]1. COE '!$A$22:$D$812,3,FALSE)</f>
        <v>UN</v>
      </c>
      <c r="D491" s="122">
        <v>688382</v>
      </c>
      <c r="E491" s="21"/>
      <c r="F491" s="24">
        <f t="shared" si="30"/>
        <v>0</v>
      </c>
      <c r="G491" s="60"/>
    </row>
    <row r="492" spans="1:7" x14ac:dyDescent="0.3">
      <c r="A492" s="14" t="s">
        <v>817</v>
      </c>
      <c r="B492" s="15" t="str">
        <f>VLOOKUP($A492,'[2]1. COE '!$A$22:$D$812,2,FALSE)</f>
        <v>Mantenimiento válvulas PSV, D &gt; 10"</v>
      </c>
      <c r="C492" s="16" t="str">
        <f>VLOOKUP($A492,'[2]1. COE '!$A$22:$D$812,3,FALSE)</f>
        <v>UN</v>
      </c>
      <c r="D492" s="122">
        <v>1273584</v>
      </c>
      <c r="E492" s="33"/>
      <c r="F492" s="34">
        <f t="shared" si="30"/>
        <v>0</v>
      </c>
      <c r="G492" s="60"/>
    </row>
    <row r="493" spans="1:7" x14ac:dyDescent="0.3">
      <c r="A493" s="28" t="s">
        <v>818</v>
      </c>
      <c r="B493" s="28" t="s">
        <v>819</v>
      </c>
      <c r="C493" s="29"/>
      <c r="D493" s="129"/>
      <c r="E493" s="30"/>
      <c r="F493" s="31">
        <f>SUM(F494:F511)</f>
        <v>0</v>
      </c>
      <c r="G493" s="60"/>
    </row>
    <row r="494" spans="1:7" x14ac:dyDescent="0.3">
      <c r="A494" s="14" t="s">
        <v>820</v>
      </c>
      <c r="B494" s="15" t="str">
        <f>VLOOKUP($A494,'[2]1. COE '!$A$22:$D$812,2,FALSE)</f>
        <v>Mantenimiento válvulas de compuerta, globo y cheque de 150 y 300 PSI diámetro D ≤ 3”</v>
      </c>
      <c r="C494" s="16" t="str">
        <f>VLOOKUP($A494,'[2]1. COE '!$A$22:$D$812,3,FALSE)</f>
        <v>UN</v>
      </c>
      <c r="D494" s="122">
        <v>273533</v>
      </c>
      <c r="E494" s="17"/>
      <c r="F494" s="23">
        <f t="shared" ref="F494:F511" si="31">+ROUND(D494*E494,0)</f>
        <v>0</v>
      </c>
      <c r="G494" s="60"/>
    </row>
    <row r="495" spans="1:7" x14ac:dyDescent="0.3">
      <c r="A495" s="14" t="s">
        <v>821</v>
      </c>
      <c r="B495" s="15" t="str">
        <f>VLOOKUP($A495,'[2]1. COE '!$A$22:$D$812,2,FALSE)</f>
        <v>Mantenimiento válvulas de compuerta, globo y cheque de 150 y 300 PSI diámetro 3" &lt; D ≤ 8”</v>
      </c>
      <c r="C495" s="16" t="str">
        <f>VLOOKUP($A495,'[2]1. COE '!$A$22:$D$812,3,FALSE)</f>
        <v>UN</v>
      </c>
      <c r="D495" s="122">
        <v>488720</v>
      </c>
      <c r="E495" s="21"/>
      <c r="F495" s="24">
        <f t="shared" si="31"/>
        <v>0</v>
      </c>
      <c r="G495" s="60"/>
    </row>
    <row r="496" spans="1:7" x14ac:dyDescent="0.3">
      <c r="A496" s="14" t="s">
        <v>822</v>
      </c>
      <c r="B496" s="15" t="str">
        <f>VLOOKUP($A496,'[2]1. COE '!$A$22:$D$812,2,FALSE)</f>
        <v>Mantenimiento válvulas de compuerta, globo y cheque de 150 y 300 PSI diámetro 8" &lt; D ≤ 18”</v>
      </c>
      <c r="C496" s="16" t="str">
        <f>VLOOKUP($A496,'[2]1. COE '!$A$22:$D$812,3,FALSE)</f>
        <v>UN</v>
      </c>
      <c r="D496" s="122">
        <v>1187805</v>
      </c>
      <c r="E496" s="21"/>
      <c r="F496" s="24">
        <f t="shared" si="31"/>
        <v>0</v>
      </c>
      <c r="G496" s="60"/>
    </row>
    <row r="497" spans="1:7" x14ac:dyDescent="0.3">
      <c r="A497" s="14" t="s">
        <v>823</v>
      </c>
      <c r="B497" s="15" t="str">
        <f>VLOOKUP($A497,'[2]1. COE '!$A$22:$D$812,2,FALSE)</f>
        <v>Mantenimiento válvulas de compuerta, globo y cheque de 150 y 300 PSI diámetro 18" &lt; D ≤ 24”</v>
      </c>
      <c r="C497" s="16" t="str">
        <f>VLOOKUP($A497,'[2]1. COE '!$A$22:$D$812,3,FALSE)</f>
        <v>UN</v>
      </c>
      <c r="D497" s="122">
        <v>1584620</v>
      </c>
      <c r="E497" s="21"/>
      <c r="F497" s="24">
        <f t="shared" si="31"/>
        <v>0</v>
      </c>
      <c r="G497" s="60"/>
    </row>
    <row r="498" spans="1:7" x14ac:dyDescent="0.3">
      <c r="A498" s="14" t="s">
        <v>824</v>
      </c>
      <c r="B498" s="15" t="str">
        <f>VLOOKUP($A498,'[2]1. COE '!$A$22:$D$812,2,FALSE)</f>
        <v xml:space="preserve">Mantenimiento válvulas de compuerta, globo y cheque de 150 y 300 PSI diámetro 24" &lt; D ≤ 34” </v>
      </c>
      <c r="C498" s="16" t="str">
        <f>VLOOKUP($A498,'[2]1. COE '!$A$22:$D$812,3,FALSE)</f>
        <v>UN</v>
      </c>
      <c r="D498" s="122">
        <v>2180599</v>
      </c>
      <c r="E498" s="21"/>
      <c r="F498" s="24">
        <f t="shared" si="31"/>
        <v>0</v>
      </c>
      <c r="G498" s="60"/>
    </row>
    <row r="499" spans="1:7" x14ac:dyDescent="0.3">
      <c r="A499" s="14" t="s">
        <v>825</v>
      </c>
      <c r="B499" s="15" t="str">
        <f>VLOOKUP($A499,'[2]1. COE '!$A$22:$D$812,2,FALSE)</f>
        <v>Mantenimiento válvulas de compuerta, globo y cheque de 150 y 300 PSI diámetro 34" &lt; D ≤ 52</v>
      </c>
      <c r="C499" s="16" t="str">
        <f>VLOOKUP($A499,'[2]1. COE '!$A$22:$D$812,3,FALSE)</f>
        <v>UN</v>
      </c>
      <c r="D499" s="122">
        <v>3396217</v>
      </c>
      <c r="E499" s="21"/>
      <c r="F499" s="24">
        <f t="shared" si="31"/>
        <v>0</v>
      </c>
      <c r="G499" s="60"/>
    </row>
    <row r="500" spans="1:7" x14ac:dyDescent="0.3">
      <c r="A500" s="14" t="s">
        <v>826</v>
      </c>
      <c r="B500" s="15" t="str">
        <f>VLOOKUP($A500,'[2]1. COE '!$A$22:$D$812,2,FALSE)</f>
        <v>Mantenimiento válvulas de compuerta, globo y cheque de 600 y 900 PSI diámetro D ≤ 3”</v>
      </c>
      <c r="C500" s="16" t="str">
        <f>VLOOKUP($A500,'[2]1. COE '!$A$22:$D$812,3,FALSE)</f>
        <v>UN</v>
      </c>
      <c r="D500" s="122">
        <v>355874</v>
      </c>
      <c r="E500" s="21"/>
      <c r="F500" s="24">
        <f t="shared" si="31"/>
        <v>0</v>
      </c>
      <c r="G500" s="60"/>
    </row>
    <row r="501" spans="1:7" x14ac:dyDescent="0.3">
      <c r="A501" s="14" t="s">
        <v>827</v>
      </c>
      <c r="B501" s="15" t="str">
        <f>VLOOKUP($A501,'[2]1. COE '!$A$22:$D$812,2,FALSE)</f>
        <v>Mantenimiento válvulas de compuerta, globo y cheque de 600 y 900 PSI diámetro 3" &lt; D ≤ 8”</v>
      </c>
      <c r="C501" s="16" t="str">
        <f>VLOOKUP($A501,'[2]1. COE '!$A$22:$D$812,3,FALSE)</f>
        <v>UN</v>
      </c>
      <c r="D501" s="122">
        <v>555400</v>
      </c>
      <c r="E501" s="21"/>
      <c r="F501" s="24">
        <f t="shared" si="31"/>
        <v>0</v>
      </c>
      <c r="G501" s="60"/>
    </row>
    <row r="502" spans="1:7" x14ac:dyDescent="0.3">
      <c r="A502" s="14" t="s">
        <v>828</v>
      </c>
      <c r="B502" s="15" t="str">
        <f>VLOOKUP($A502,'[2]1. COE '!$A$22:$D$812,2,FALSE)</f>
        <v>Mantenimiento válvulas de compuerta, globo y cheque de 600 y 900 PSI diámetro 8" &lt; D ≤ 18”</v>
      </c>
      <c r="C502" s="16" t="str">
        <f>VLOOKUP($A502,'[2]1. COE '!$A$22:$D$812,3,FALSE)</f>
        <v>UN</v>
      </c>
      <c r="D502" s="122">
        <v>1521090</v>
      </c>
      <c r="E502" s="21"/>
      <c r="F502" s="24">
        <f t="shared" si="31"/>
        <v>0</v>
      </c>
      <c r="G502" s="60"/>
    </row>
    <row r="503" spans="1:7" x14ac:dyDescent="0.3">
      <c r="A503" s="14" t="s">
        <v>829</v>
      </c>
      <c r="B503" s="15" t="str">
        <f>VLOOKUP($A503,'[2]1. COE '!$A$22:$D$812,2,FALSE)</f>
        <v>Mantenimiento válvulas de compuerta, globo y cheque de 600 y 900 PSI diámetro 18" &lt; D ≤ 24”</v>
      </c>
      <c r="C503" s="16" t="str">
        <f>VLOOKUP($A503,'[2]1. COE '!$A$22:$D$812,3,FALSE)</f>
        <v>UN</v>
      </c>
      <c r="D503" s="122">
        <v>2017254</v>
      </c>
      <c r="E503" s="21"/>
      <c r="F503" s="24">
        <f t="shared" si="31"/>
        <v>0</v>
      </c>
      <c r="G503" s="60"/>
    </row>
    <row r="504" spans="1:7" x14ac:dyDescent="0.3">
      <c r="A504" s="14" t="s">
        <v>830</v>
      </c>
      <c r="B504" s="15" t="str">
        <f>VLOOKUP($A504,'[2]1. COE '!$A$22:$D$812,2,FALSE)</f>
        <v xml:space="preserve">Mantenimiento válvulas de compuerta, globo y cheque de 600 y 900 PSI diámetro 24" &lt; D ≤ 34” </v>
      </c>
      <c r="C504" s="16" t="str">
        <f>VLOOKUP($A504,'[2]1. COE '!$A$22:$D$812,3,FALSE)</f>
        <v>UN</v>
      </c>
      <c r="D504" s="122">
        <v>2784768</v>
      </c>
      <c r="E504" s="21"/>
      <c r="F504" s="24">
        <f t="shared" si="31"/>
        <v>0</v>
      </c>
      <c r="G504" s="60"/>
    </row>
    <row r="505" spans="1:7" x14ac:dyDescent="0.3">
      <c r="A505" s="14" t="s">
        <v>831</v>
      </c>
      <c r="B505" s="15" t="str">
        <f>VLOOKUP($A505,'[2]1. COE '!$A$22:$D$812,2,FALSE)</f>
        <v>Mantenimiento válvulas de compuerta, globo y cheque de 600 y 900 PSI diámetro 34" &lt; D ≤ 52</v>
      </c>
      <c r="C505" s="16" t="str">
        <f>VLOOKUP($A505,'[2]1. COE '!$A$22:$D$812,3,FALSE)</f>
        <v>UN</v>
      </c>
      <c r="D505" s="122">
        <v>4259671</v>
      </c>
      <c r="E505" s="21"/>
      <c r="F505" s="24">
        <f t="shared" si="31"/>
        <v>0</v>
      </c>
      <c r="G505" s="60"/>
    </row>
    <row r="506" spans="1:7" x14ac:dyDescent="0.3">
      <c r="A506" s="14" t="s">
        <v>832</v>
      </c>
      <c r="B506" s="15" t="str">
        <f>VLOOKUP($A506,'[2]1. COE '!$A$22:$D$812,2,FALSE)</f>
        <v>Mantenimiento válvulas de compuerta, globo y cheque de 1500 y 2500 PSI diámetro D ≤ 3”</v>
      </c>
      <c r="C506" s="16" t="str">
        <f>VLOOKUP($A506,'[2]1. COE '!$A$22:$D$812,3,FALSE)</f>
        <v>UN</v>
      </c>
      <c r="D506" s="122">
        <v>418277</v>
      </c>
      <c r="E506" s="21"/>
      <c r="F506" s="24">
        <f t="shared" si="31"/>
        <v>0</v>
      </c>
      <c r="G506" s="60"/>
    </row>
    <row r="507" spans="1:7" x14ac:dyDescent="0.3">
      <c r="A507" s="14" t="s">
        <v>833</v>
      </c>
      <c r="B507" s="15" t="str">
        <f>VLOOKUP($A507,'[2]1. COE '!$A$22:$D$812,2,FALSE)</f>
        <v>Mantenimiento válvulas de compuerta, globo y cheque de 1500 y 2500 PSI diámetro 3" &lt; D ≤ 8”</v>
      </c>
      <c r="C507" s="16" t="str">
        <f>VLOOKUP($A507,'[2]1. COE '!$A$22:$D$812,3,FALSE)</f>
        <v>UN</v>
      </c>
      <c r="D507" s="122">
        <v>656492</v>
      </c>
      <c r="E507" s="21"/>
      <c r="F507" s="24">
        <f t="shared" si="31"/>
        <v>0</v>
      </c>
      <c r="G507" s="60"/>
    </row>
    <row r="508" spans="1:7" x14ac:dyDescent="0.3">
      <c r="A508" s="14" t="s">
        <v>834</v>
      </c>
      <c r="B508" s="15" t="str">
        <f>VLOOKUP($A508,'[2]1. COE '!$A$22:$D$812,2,FALSE)</f>
        <v>Mantenimiento válvulas de compuerta, globo y cheque de 1500 y 2500 PSI diámetro 8" &lt; D ≤ 18”</v>
      </c>
      <c r="C508" s="16" t="str">
        <f>VLOOKUP($A508,'[2]1. COE '!$A$22:$D$812,3,FALSE)</f>
        <v>UN</v>
      </c>
      <c r="D508" s="122">
        <v>1812826</v>
      </c>
      <c r="E508" s="21"/>
      <c r="F508" s="24">
        <f t="shared" si="31"/>
        <v>0</v>
      </c>
      <c r="G508" s="60"/>
    </row>
    <row r="509" spans="1:7" x14ac:dyDescent="0.3">
      <c r="A509" s="14" t="s">
        <v>835</v>
      </c>
      <c r="B509" s="15" t="str">
        <f>VLOOKUP($A509,'[2]1. COE '!$A$22:$D$812,2,FALSE)</f>
        <v>Mantenimiento válvulas de compuerta, globo y cheque de 1500 y 2500 PSI diámetro 18" &lt; D ≤ 24”</v>
      </c>
      <c r="C509" s="16" t="str">
        <f>VLOOKUP($A509,'[2]1. COE '!$A$22:$D$812,3,FALSE)</f>
        <v>UN</v>
      </c>
      <c r="D509" s="122">
        <v>2400677</v>
      </c>
      <c r="E509" s="21"/>
      <c r="F509" s="24">
        <f t="shared" si="31"/>
        <v>0</v>
      </c>
      <c r="G509" s="60"/>
    </row>
    <row r="510" spans="1:7" x14ac:dyDescent="0.3">
      <c r="A510" s="14" t="s">
        <v>836</v>
      </c>
      <c r="B510" s="15" t="str">
        <f>VLOOKUP($A510,'[2]1. COE '!$A$22:$D$812,2,FALSE)</f>
        <v xml:space="preserve">Mantenimiento válvulas de compuerta, globo y cheque de 1500 y 2500 PSI diámetro 24" &lt; D ≤ 34” </v>
      </c>
      <c r="C510" s="16" t="str">
        <f>VLOOKUP($A510,'[2]1. COE '!$A$22:$D$812,3,FALSE)</f>
        <v>UN</v>
      </c>
      <c r="D510" s="122">
        <v>4026115</v>
      </c>
      <c r="E510" s="21"/>
      <c r="F510" s="24">
        <f t="shared" si="31"/>
        <v>0</v>
      </c>
      <c r="G510" s="60"/>
    </row>
    <row r="511" spans="1:7" x14ac:dyDescent="0.3">
      <c r="A511" s="14" t="s">
        <v>837</v>
      </c>
      <c r="B511" s="15" t="str">
        <f>VLOOKUP($A511,'[2]1. COE '!$A$22:$D$812,2,FALSE)</f>
        <v>Mantenimiento válvulas de compuerta, globo y cheque de 1500 y 2500 PSI diámetro 34" &lt; D ≤ 52</v>
      </c>
      <c r="C511" s="16" t="str">
        <f>VLOOKUP($A511,'[2]1. COE '!$A$22:$D$812,3,FALSE)</f>
        <v>UN</v>
      </c>
      <c r="D511" s="122">
        <v>5051524</v>
      </c>
      <c r="E511" s="33"/>
      <c r="F511" s="34">
        <f t="shared" si="31"/>
        <v>0</v>
      </c>
      <c r="G511" s="60"/>
    </row>
    <row r="512" spans="1:7" x14ac:dyDescent="0.3">
      <c r="A512" s="28" t="s">
        <v>838</v>
      </c>
      <c r="B512" s="28" t="s">
        <v>839</v>
      </c>
      <c r="C512" s="29"/>
      <c r="D512" s="129"/>
      <c r="E512" s="30"/>
      <c r="F512" s="31">
        <f>SUM(F513:F529)</f>
        <v>0</v>
      </c>
      <c r="G512" s="60"/>
    </row>
    <row r="513" spans="1:7" x14ac:dyDescent="0.3">
      <c r="A513" s="14" t="s">
        <v>840</v>
      </c>
      <c r="B513" s="15" t="str">
        <f>VLOOKUP($A513,'[2]1. COE '!$A$22:$D$812,2,FALSE)</f>
        <v>Pruebas hidrostáticas válvulas de compuerta, globo, cheque y mariposa de 150 y 300 PSI diámetro D ≤ 3”</v>
      </c>
      <c r="C513" s="16" t="str">
        <f>VLOOKUP($A513,'[2]1. COE '!$A$22:$D$812,3,FALSE)</f>
        <v>UN</v>
      </c>
      <c r="D513" s="122">
        <v>198236</v>
      </c>
      <c r="E513" s="17"/>
      <c r="F513" s="23">
        <f t="shared" ref="F513:F529" si="32">+ROUND(D513*E513,0)</f>
        <v>0</v>
      </c>
      <c r="G513" s="60"/>
    </row>
    <row r="514" spans="1:7" x14ac:dyDescent="0.3">
      <c r="A514" s="14" t="s">
        <v>841</v>
      </c>
      <c r="B514" s="15" t="str">
        <f>VLOOKUP($A514,'[2]1. COE '!$A$22:$D$812,2,FALSE)</f>
        <v>Pruebas hidrostáticas válvulas de compuerta, globo, cheque y mariposa de 150 y 300 PSI diámetro 3" &lt; D ≤ 8”</v>
      </c>
      <c r="C514" s="16" t="str">
        <f>VLOOKUP($A514,'[2]1. COE '!$A$22:$D$812,3,FALSE)</f>
        <v>UN</v>
      </c>
      <c r="D514" s="122">
        <v>397204</v>
      </c>
      <c r="E514" s="21"/>
      <c r="F514" s="24">
        <f t="shared" si="32"/>
        <v>0</v>
      </c>
      <c r="G514" s="60"/>
    </row>
    <row r="515" spans="1:7" x14ac:dyDescent="0.3">
      <c r="A515" s="14" t="s">
        <v>842</v>
      </c>
      <c r="B515" s="15" t="str">
        <f>VLOOKUP($A515,'[2]1. COE '!$A$22:$D$812,2,FALSE)</f>
        <v>Pruebas hidrostáticas válvulas de compuerta, globo, cheque y mariposa de 150 y 300 PSI diámetro 8" &lt; D ≤ 18”</v>
      </c>
      <c r="C515" s="16" t="str">
        <f>VLOOKUP($A515,'[2]1. COE '!$A$22:$D$812,3,FALSE)</f>
        <v>UN</v>
      </c>
      <c r="D515" s="122">
        <v>617086</v>
      </c>
      <c r="E515" s="21"/>
      <c r="F515" s="24">
        <f t="shared" si="32"/>
        <v>0</v>
      </c>
      <c r="G515" s="60"/>
    </row>
    <row r="516" spans="1:7" x14ac:dyDescent="0.3">
      <c r="A516" s="14" t="s">
        <v>843</v>
      </c>
      <c r="B516" s="15" t="str">
        <f>VLOOKUP($A516,'[2]1. COE '!$A$22:$D$812,2,FALSE)</f>
        <v>Pruebas hidrostáticas válvulas de compuerta, globo, cheque y mariposa de 150 y 300 PSI diámetro 18" &lt; D ≤ 24”</v>
      </c>
      <c r="C516" s="16" t="str">
        <f>VLOOKUP($A516,'[2]1. COE '!$A$22:$D$812,3,FALSE)</f>
        <v>UN</v>
      </c>
      <c r="D516" s="122">
        <v>892965</v>
      </c>
      <c r="E516" s="21"/>
      <c r="F516" s="24">
        <f t="shared" si="32"/>
        <v>0</v>
      </c>
      <c r="G516" s="60"/>
    </row>
    <row r="517" spans="1:7" x14ac:dyDescent="0.3">
      <c r="A517" s="14" t="s">
        <v>844</v>
      </c>
      <c r="B517" s="15" t="str">
        <f>VLOOKUP($A517,'[2]1. COE '!$A$22:$D$812,2,FALSE)</f>
        <v xml:space="preserve">Pruebas hidrostáticas válvulas de compuerta, globo, cheque y mariposa de 150 y 300 PSI diámetro 24" &lt; D ≤ 34” </v>
      </c>
      <c r="C517" s="16" t="str">
        <f>VLOOKUP($A517,'[2]1. COE '!$A$22:$D$812,3,FALSE)</f>
        <v>UN</v>
      </c>
      <c r="D517" s="122">
        <v>1333257</v>
      </c>
      <c r="E517" s="21"/>
      <c r="F517" s="24">
        <f t="shared" si="32"/>
        <v>0</v>
      </c>
      <c r="G517" s="60"/>
    </row>
    <row r="518" spans="1:7" x14ac:dyDescent="0.3">
      <c r="A518" s="14" t="s">
        <v>845</v>
      </c>
      <c r="B518" s="15" t="str">
        <f>VLOOKUP($A518,'[2]1. COE '!$A$22:$D$812,2,FALSE)</f>
        <v>Pruebas hidrostáticas válvulas de compuerta, globo, cheque y mariposa de 150 y 300 PSI diámetro 34" &lt; D ≤ 52</v>
      </c>
      <c r="C518" s="16" t="str">
        <f>VLOOKUP($A518,'[2]1. COE '!$A$22:$D$812,3,FALSE)</f>
        <v>UN</v>
      </c>
      <c r="D518" s="122">
        <v>2010032</v>
      </c>
      <c r="E518" s="21"/>
      <c r="F518" s="24">
        <f t="shared" si="32"/>
        <v>0</v>
      </c>
      <c r="G518" s="60"/>
    </row>
    <row r="519" spans="1:7" x14ac:dyDescent="0.3">
      <c r="A519" s="14" t="s">
        <v>846</v>
      </c>
      <c r="B519" s="15" t="str">
        <f>VLOOKUP($A519,'[2]1. COE '!$A$22:$D$812,2,FALSE)</f>
        <v>Pruebas hidrostáticas válvulas de compuerta, globo, cheque y mariposa de 600 y 900 PSI diámetro D ≤ 3”</v>
      </c>
      <c r="C519" s="16" t="str">
        <f>VLOOKUP($A519,'[2]1. COE '!$A$22:$D$812,3,FALSE)</f>
        <v>UN</v>
      </c>
      <c r="D519" s="122">
        <v>258942</v>
      </c>
      <c r="E519" s="21"/>
      <c r="F519" s="24">
        <f t="shared" si="32"/>
        <v>0</v>
      </c>
      <c r="G519" s="60"/>
    </row>
    <row r="520" spans="1:7" x14ac:dyDescent="0.3">
      <c r="A520" s="14" t="s">
        <v>847</v>
      </c>
      <c r="B520" s="15" t="str">
        <f>VLOOKUP($A520,'[2]1. COE '!$A$22:$D$812,2,FALSE)</f>
        <v>Pruebas hidrostáticas válvulas de compuerta, globo, cheque y mariposa de 600 y 900 PSI diámetro 3" &lt; D ≤ 8”</v>
      </c>
      <c r="C520" s="16" t="str">
        <f>VLOOKUP($A520,'[2]1. COE '!$A$22:$D$812,3,FALSE)</f>
        <v>UN</v>
      </c>
      <c r="D520" s="122">
        <v>429631</v>
      </c>
      <c r="E520" s="21"/>
      <c r="F520" s="24">
        <f t="shared" si="32"/>
        <v>0</v>
      </c>
      <c r="G520" s="60"/>
    </row>
    <row r="521" spans="1:7" x14ac:dyDescent="0.3">
      <c r="A521" s="14" t="s">
        <v>848</v>
      </c>
      <c r="B521" s="15" t="str">
        <f>VLOOKUP($A521,'[2]1. COE '!$A$22:$D$812,2,FALSE)</f>
        <v>Pruebas hidrostáticas válvulas de compuerta, globo, cheque y mariposa de 600 y 900 PSI diámetro 8" &lt; D ≤ 18”</v>
      </c>
      <c r="C521" s="16" t="str">
        <f>VLOOKUP($A521,'[2]1. COE '!$A$22:$D$812,3,FALSE)</f>
        <v>UN</v>
      </c>
      <c r="D521" s="122">
        <v>720488</v>
      </c>
      <c r="E521" s="21"/>
      <c r="F521" s="24">
        <f t="shared" si="32"/>
        <v>0</v>
      </c>
      <c r="G521" s="60"/>
    </row>
    <row r="522" spans="1:7" x14ac:dyDescent="0.3">
      <c r="A522" s="14" t="s">
        <v>849</v>
      </c>
      <c r="B522" s="15" t="str">
        <f>VLOOKUP($A522,'[2]1. COE '!$A$22:$D$812,2,FALSE)</f>
        <v>Pruebas hidrostáticas válvulas de compuerta, globo, cheque y mariposa de 600 y 900 PSI diámetro 18" &lt; D ≤ 24”</v>
      </c>
      <c r="C522" s="16" t="str">
        <f>VLOOKUP($A522,'[2]1. COE '!$A$22:$D$812,3,FALSE)</f>
        <v>UN</v>
      </c>
      <c r="D522" s="122">
        <v>969731</v>
      </c>
      <c r="E522" s="21"/>
      <c r="F522" s="24">
        <f t="shared" si="32"/>
        <v>0</v>
      </c>
      <c r="G522" s="60"/>
    </row>
    <row r="523" spans="1:7" x14ac:dyDescent="0.3">
      <c r="A523" s="14" t="s">
        <v>850</v>
      </c>
      <c r="B523" s="15" t="str">
        <f>VLOOKUP($A523,'[2]1. COE '!$A$22:$D$812,2,FALSE)</f>
        <v xml:space="preserve">Pruebas hidrostáticas válvulas de compuerta, globo, cheque y mariposa de 600 y 900 PSI diámetro 24" &lt; D ≤ 34” </v>
      </c>
      <c r="C523" s="16" t="str">
        <f>VLOOKUP($A523,'[2]1. COE '!$A$22:$D$812,3,FALSE)</f>
        <v>UN</v>
      </c>
      <c r="D523" s="122">
        <v>1447787</v>
      </c>
      <c r="E523" s="21"/>
      <c r="F523" s="24">
        <f t="shared" si="32"/>
        <v>0</v>
      </c>
      <c r="G523" s="60"/>
    </row>
    <row r="524" spans="1:7" x14ac:dyDescent="0.3">
      <c r="A524" s="14" t="s">
        <v>851</v>
      </c>
      <c r="B524" s="15" t="str">
        <f>VLOOKUP($A524,'[2]1. COE '!$A$22:$D$812,2,FALSE)</f>
        <v>Pruebas hidrostáticas válvulas de compuerta, globo, cheque y mariposa de 600 y 900 PSI diámetro 34" &lt; D ≤ 52</v>
      </c>
      <c r="C524" s="16" t="str">
        <f>VLOOKUP($A524,'[2]1. COE '!$A$22:$D$812,3,FALSE)</f>
        <v>UN</v>
      </c>
      <c r="D524" s="122">
        <v>2174571</v>
      </c>
      <c r="E524" s="21"/>
      <c r="F524" s="24">
        <f t="shared" si="32"/>
        <v>0</v>
      </c>
      <c r="G524" s="60"/>
    </row>
    <row r="525" spans="1:7" x14ac:dyDescent="0.3">
      <c r="A525" s="14" t="s">
        <v>852</v>
      </c>
      <c r="B525" s="15" t="str">
        <f>VLOOKUP($A525,'[2]1. COE '!$A$22:$D$812,2,FALSE)</f>
        <v>Pruebas hidrostáticas válvulas de compuerta, globo, cheque y mariposa de 1500 y 2500 PSI diámetro D ≤ 3”</v>
      </c>
      <c r="C525" s="16" t="str">
        <f>VLOOKUP($A525,'[2]1. COE '!$A$22:$D$812,3,FALSE)</f>
        <v>UN</v>
      </c>
      <c r="D525" s="122">
        <v>278758</v>
      </c>
      <c r="E525" s="21"/>
      <c r="F525" s="24">
        <f t="shared" si="32"/>
        <v>0</v>
      </c>
      <c r="G525" s="60"/>
    </row>
    <row r="526" spans="1:7" x14ac:dyDescent="0.3">
      <c r="A526" s="14" t="s">
        <v>853</v>
      </c>
      <c r="B526" s="15" t="str">
        <f>VLOOKUP($A526,'[2]1. COE '!$A$22:$D$812,2,FALSE)</f>
        <v>Pruebas hidrostáticas válvulas de compuerta, globo, cheque y mariposa de 1500 y 2500 PSI diámetro 3" &lt; D ≤ 8”</v>
      </c>
      <c r="C526" s="16" t="str">
        <f>VLOOKUP($A526,'[2]1. COE '!$A$22:$D$812,3,FALSE)</f>
        <v>UN</v>
      </c>
      <c r="D526" s="122">
        <v>465301</v>
      </c>
      <c r="E526" s="21"/>
      <c r="F526" s="24">
        <f t="shared" si="32"/>
        <v>0</v>
      </c>
      <c r="G526" s="60"/>
    </row>
    <row r="527" spans="1:7" x14ac:dyDescent="0.3">
      <c r="A527" s="14" t="s">
        <v>854</v>
      </c>
      <c r="B527" s="15" t="str">
        <f>VLOOKUP($A527,'[2]1. COE '!$A$22:$D$812,2,FALSE)</f>
        <v>Pruebas hidrostáticas válvulas de compuerta, globo, cheque y mariposa de 1500 y 2500 PSI diámetro 8" &lt; D ≤ 18”</v>
      </c>
      <c r="C527" s="16" t="str">
        <f>VLOOKUP($A527,'[2]1. COE '!$A$22:$D$812,3,FALSE)</f>
        <v>UN</v>
      </c>
      <c r="D527" s="122">
        <v>783139</v>
      </c>
      <c r="E527" s="21"/>
      <c r="F527" s="24">
        <f t="shared" si="32"/>
        <v>0</v>
      </c>
      <c r="G527" s="60"/>
    </row>
    <row r="528" spans="1:7" x14ac:dyDescent="0.3">
      <c r="A528" s="14" t="s">
        <v>855</v>
      </c>
      <c r="B528" s="15" t="str">
        <f>VLOOKUP($A528,'[2]1. COE '!$A$22:$D$812,2,FALSE)</f>
        <v>Pruebas hidrostáticas válvulas de compuerta, globo, cheque y mariposa de 1500 y 2500 PSI diámetro 18" &lt; D ≤ 24”</v>
      </c>
      <c r="C528" s="16" t="str">
        <f>VLOOKUP($A528,'[2]1. COE '!$A$22:$D$812,3,FALSE)</f>
        <v>UN</v>
      </c>
      <c r="D528" s="122">
        <v>1797268</v>
      </c>
      <c r="E528" s="21"/>
      <c r="F528" s="24">
        <f t="shared" si="32"/>
        <v>0</v>
      </c>
      <c r="G528" s="60"/>
    </row>
    <row r="529" spans="1:7" x14ac:dyDescent="0.3">
      <c r="A529" s="14" t="s">
        <v>856</v>
      </c>
      <c r="B529" s="15" t="str">
        <f>VLOOKUP($A529,'[2]1. COE '!$A$22:$D$812,2,FALSE)</f>
        <v xml:space="preserve">Pruebas hidrostáticas válvulas de compuerta, globo, cheque y mariposa de 1500 y 2500 PSI diámetro 24" &lt; D ≤ 34” </v>
      </c>
      <c r="C529" s="16" t="str">
        <f>VLOOKUP($A529,'[2]1. COE '!$A$22:$D$812,3,FALSE)</f>
        <v>UN</v>
      </c>
      <c r="D529" s="122">
        <v>2601946</v>
      </c>
      <c r="E529" s="21"/>
      <c r="F529" s="24">
        <f t="shared" si="32"/>
        <v>0</v>
      </c>
      <c r="G529" s="60"/>
    </row>
    <row r="530" spans="1:7" x14ac:dyDescent="0.3">
      <c r="A530" s="35" t="s">
        <v>857</v>
      </c>
      <c r="B530" s="36" t="s">
        <v>858</v>
      </c>
      <c r="C530" s="29"/>
      <c r="D530" s="129"/>
      <c r="E530" s="30"/>
      <c r="F530" s="31">
        <f>SUM(F531:F536)</f>
        <v>0</v>
      </c>
      <c r="G530" s="60"/>
    </row>
    <row r="531" spans="1:7" x14ac:dyDescent="0.3">
      <c r="A531" s="14" t="s">
        <v>859</v>
      </c>
      <c r="B531" s="15" t="str">
        <f>VLOOKUP($A531,'[2]1. COE '!$A$22:$D$812,2,FALSE)</f>
        <v>Corte en frío - Biselado 10H</v>
      </c>
      <c r="C531" s="16" t="str">
        <f>VLOOKUP($A531,'[2]1. COE '!$A$22:$D$812,3,FALSE)</f>
        <v>DÍA</v>
      </c>
      <c r="D531" s="122">
        <v>1321320</v>
      </c>
      <c r="E531" s="21"/>
      <c r="F531" s="24">
        <f t="shared" ref="F531:F536" si="33">+ROUND(D531*E531,0)</f>
        <v>0</v>
      </c>
      <c r="G531" s="60"/>
    </row>
    <row r="532" spans="1:7" x14ac:dyDescent="0.3">
      <c r="A532" s="14" t="s">
        <v>860</v>
      </c>
      <c r="B532" s="15" t="str">
        <f>VLOOKUP($A532,'[2]1. COE '!$A$22:$D$812,2,FALSE)</f>
        <v>Roscadora Eléctrica hasta 4" 10H</v>
      </c>
      <c r="C532" s="16" t="str">
        <f>VLOOKUP($A532,'[2]1. COE '!$A$22:$D$812,3,FALSE)</f>
        <v>DÍA</v>
      </c>
      <c r="D532" s="122">
        <v>805021</v>
      </c>
      <c r="E532" s="21"/>
      <c r="F532" s="24">
        <f t="shared" si="33"/>
        <v>0</v>
      </c>
      <c r="G532" s="60"/>
    </row>
    <row r="533" spans="1:7" x14ac:dyDescent="0.3">
      <c r="A533" s="14" t="s">
        <v>861</v>
      </c>
      <c r="B533" s="15" t="str">
        <f>VLOOKUP($A533,'[2]1. COE '!$A$22:$D$812,2,FALSE)</f>
        <v>Torno portátil orbital 10H (Diurno / Nocturno) para bridas &lt;=4 NPS</v>
      </c>
      <c r="C533" s="16" t="str">
        <f>VLOOKUP($A533,'[2]1. COE '!$A$22:$D$812,3,FALSE)</f>
        <v>DÍA</v>
      </c>
      <c r="D533" s="122">
        <v>2178917</v>
      </c>
      <c r="E533" s="21"/>
      <c r="F533" s="24">
        <f t="shared" si="33"/>
        <v>0</v>
      </c>
      <c r="G533" s="60"/>
    </row>
    <row r="534" spans="1:7" x14ac:dyDescent="0.3">
      <c r="A534" s="14" t="s">
        <v>862</v>
      </c>
      <c r="B534" s="15" t="str">
        <f>VLOOKUP($A534,'[2]1. COE '!$A$22:$D$812,2,FALSE)</f>
        <v>Torno portátil orbital 10H (Diurno / Nocturno) para bridas &gt;4 NPS &lt;= 48 NPS</v>
      </c>
      <c r="C534" s="16" t="str">
        <f>VLOOKUP($A534,'[2]1. COE '!$A$22:$D$812,3,FALSE)</f>
        <v>DÍA</v>
      </c>
      <c r="D534" s="122">
        <v>2614180</v>
      </c>
      <c r="E534" s="21"/>
      <c r="F534" s="24">
        <f t="shared" si="33"/>
        <v>0</v>
      </c>
      <c r="G534" s="60"/>
    </row>
    <row r="535" spans="1:7" x14ac:dyDescent="0.3">
      <c r="A535" s="14" t="s">
        <v>863</v>
      </c>
      <c r="B535" s="15" t="str">
        <f>VLOOKUP($A535,'[2]1. COE '!$A$22:$D$812,2,FALSE)</f>
        <v>Torno portátil orbital 10H (Diurno / Nocturno) para bridas &gt;48 NPS &lt;= 60 NPS</v>
      </c>
      <c r="C535" s="16" t="str">
        <f>VLOOKUP($A535,'[2]1. COE '!$A$22:$D$812,3,FALSE)</f>
        <v>DÍA</v>
      </c>
      <c r="D535" s="122">
        <v>2791484</v>
      </c>
      <c r="E535" s="21"/>
      <c r="F535" s="24">
        <f t="shared" si="33"/>
        <v>0</v>
      </c>
      <c r="G535" s="60"/>
    </row>
    <row r="536" spans="1:7" x14ac:dyDescent="0.3">
      <c r="A536" s="14" t="s">
        <v>864</v>
      </c>
      <c r="B536" s="15" t="str">
        <f>VLOOKUP($A536,'[2]1. COE '!$A$22:$D$812,2,FALSE)</f>
        <v>Torno portátil orbital 10H (Diurno / Nocturno) para bridas &gt; 60 NPS</v>
      </c>
      <c r="C536" s="16" t="str">
        <f>VLOOKUP($A536,'[2]1. COE '!$A$22:$D$812,3,FALSE)</f>
        <v>DÍA</v>
      </c>
      <c r="D536" s="122">
        <v>3275455</v>
      </c>
      <c r="E536" s="21"/>
      <c r="F536" s="24">
        <f t="shared" si="33"/>
        <v>0</v>
      </c>
      <c r="G536" s="60"/>
    </row>
    <row r="537" spans="1:7" x14ac:dyDescent="0.3">
      <c r="A537" s="35" t="s">
        <v>865</v>
      </c>
      <c r="B537" s="36" t="s">
        <v>866</v>
      </c>
      <c r="C537" s="29"/>
      <c r="D537" s="129"/>
      <c r="E537" s="30"/>
      <c r="F537" s="31">
        <f>SUM(F538:F543)</f>
        <v>0</v>
      </c>
      <c r="G537" s="60"/>
    </row>
    <row r="538" spans="1:7" x14ac:dyDescent="0.3">
      <c r="A538" s="14" t="s">
        <v>867</v>
      </c>
      <c r="B538" s="15" t="str">
        <f>VLOOKUP($A538,'[2]1. COE '!$A$22:$D$812,2,FALSE)</f>
        <v>Servicio de mecanizado en taller externo</v>
      </c>
      <c r="C538" s="16" t="str">
        <f>VLOOKUP($A538,'[2]1. COE '!$A$22:$D$812,3,FALSE)</f>
        <v>HM</v>
      </c>
      <c r="D538" s="122">
        <v>119867</v>
      </c>
      <c r="E538" s="21"/>
      <c r="F538" s="24">
        <f t="shared" ref="F538:F543" si="34">+ROUND(D538*E538,0)</f>
        <v>0</v>
      </c>
      <c r="G538" s="60"/>
    </row>
    <row r="539" spans="1:7" x14ac:dyDescent="0.3">
      <c r="A539" s="14" t="s">
        <v>868</v>
      </c>
      <c r="B539" s="15" t="str">
        <f>VLOOKUP($A539,'[2]1. COE '!$A$22:$D$812,2,FALSE)</f>
        <v>Metalizado</v>
      </c>
      <c r="C539" s="16" t="str">
        <f>VLOOKUP($A539,'[2]1. COE '!$A$22:$D$812,3,FALSE)</f>
        <v>HM</v>
      </c>
      <c r="D539" s="122">
        <v>70610</v>
      </c>
      <c r="E539" s="21"/>
      <c r="F539" s="24">
        <f t="shared" si="34"/>
        <v>0</v>
      </c>
      <c r="G539" s="60"/>
    </row>
    <row r="540" spans="1:7" x14ac:dyDescent="0.3">
      <c r="A540" s="14" t="s">
        <v>869</v>
      </c>
      <c r="B540" s="15" t="str">
        <f>VLOOKUP($A540,'[2]1. COE '!$A$22:$D$812,2,FALSE)</f>
        <v>Babitado</v>
      </c>
      <c r="C540" s="16" t="str">
        <f>VLOOKUP($A540,'[2]1. COE '!$A$22:$D$812,3,FALSE)</f>
        <v>HM</v>
      </c>
      <c r="D540" s="122">
        <v>94341</v>
      </c>
      <c r="E540" s="21"/>
      <c r="F540" s="24">
        <f t="shared" si="34"/>
        <v>0</v>
      </c>
      <c r="G540" s="60"/>
    </row>
    <row r="541" spans="1:7" x14ac:dyDescent="0.3">
      <c r="A541" s="14" t="s">
        <v>870</v>
      </c>
      <c r="B541" s="15" t="str">
        <f>VLOOKUP($A541,'[2]1. COE '!$A$22:$D$812,2,FALSE)</f>
        <v>Metalización o termorociado</v>
      </c>
      <c r="C541" s="16" t="str">
        <f>VLOOKUP($A541,'[2]1. COE '!$A$22:$D$812,3,FALSE)</f>
        <v>CM2</v>
      </c>
      <c r="D541" s="122">
        <v>8989</v>
      </c>
      <c r="E541" s="21"/>
      <c r="F541" s="24">
        <f t="shared" si="34"/>
        <v>0</v>
      </c>
      <c r="G541" s="60"/>
    </row>
    <row r="542" spans="1:7" x14ac:dyDescent="0.3">
      <c r="A542" s="14" t="s">
        <v>871</v>
      </c>
      <c r="B542" s="15" t="str">
        <f>VLOOKUP($A542,'[2]1. COE '!$A$22:$D$812,2,FALSE)</f>
        <v>Suministro y fabricación de platinas ciegas de todas las dimensiones</v>
      </c>
      <c r="C542" s="16" t="str">
        <f>VLOOKUP($A542,'[2]1. COE '!$A$22:$D$812,3,FALSE)</f>
        <v>KG</v>
      </c>
      <c r="D542" s="122">
        <v>11332</v>
      </c>
      <c r="E542" s="21"/>
      <c r="F542" s="24">
        <f t="shared" si="34"/>
        <v>0</v>
      </c>
      <c r="G542" s="60"/>
    </row>
    <row r="543" spans="1:7" x14ac:dyDescent="0.3">
      <c r="A543" s="14" t="s">
        <v>872</v>
      </c>
      <c r="B543" s="15" t="str">
        <f>VLOOKUP($A543,'[2]1. COE '!$A$22:$D$812,2,FALSE)</f>
        <v>Fabricación de platinas ciegas de todas las dimensiones (no incluye suministro del material)</v>
      </c>
      <c r="C543" s="16" t="str">
        <f>VLOOKUP($A543,'[2]1. COE '!$A$22:$D$812,3,FALSE)</f>
        <v>KG</v>
      </c>
      <c r="D543" s="122">
        <v>8388</v>
      </c>
      <c r="E543" s="21"/>
      <c r="F543" s="24">
        <f t="shared" si="34"/>
        <v>0</v>
      </c>
      <c r="G543" s="60"/>
    </row>
    <row r="544" spans="1:7" x14ac:dyDescent="0.3">
      <c r="A544" s="35" t="s">
        <v>873</v>
      </c>
      <c r="B544" s="36" t="s">
        <v>874</v>
      </c>
      <c r="C544" s="29"/>
      <c r="D544" s="129"/>
      <c r="E544" s="30"/>
      <c r="F544" s="31">
        <f>SUM(F545:F564)</f>
        <v>0</v>
      </c>
      <c r="G544" s="60"/>
    </row>
    <row r="545" spans="1:7" x14ac:dyDescent="0.3">
      <c r="A545" s="14" t="s">
        <v>875</v>
      </c>
      <c r="B545" s="15" t="str">
        <f>VLOOKUP($A545,'[2]1. COE '!$A$22:$D$812,2,FALSE)</f>
        <v>Diseño, fabricación, instalación de grapas (clamps) de diámetro menor o igual a 12”</v>
      </c>
      <c r="C545" s="16" t="str">
        <f>VLOOKUP($A545,'[2]1. COE '!$A$22:$D$812,3,FALSE)</f>
        <v>UN</v>
      </c>
      <c r="D545" s="122">
        <v>2194434</v>
      </c>
      <c r="E545" s="21"/>
      <c r="F545" s="24">
        <f t="shared" ref="F545:F564" si="35">+ROUND(D545*E545,0)</f>
        <v>0</v>
      </c>
      <c r="G545" s="60"/>
    </row>
    <row r="546" spans="1:7" x14ac:dyDescent="0.3">
      <c r="A546" s="14" t="s">
        <v>876</v>
      </c>
      <c r="B546" s="15" t="str">
        <f>VLOOKUP($A546,'[2]1. COE '!$A$22:$D$812,2,FALSE)</f>
        <v>Diseño, fabricación, instalación de grapas (clamps) de diámetro mayor a 12”</v>
      </c>
      <c r="C546" s="16" t="str">
        <f>VLOOKUP($A546,'[2]1. COE '!$A$22:$D$812,3,FALSE)</f>
        <v>UN</v>
      </c>
      <c r="D546" s="122">
        <v>2744111</v>
      </c>
      <c r="E546" s="21"/>
      <c r="F546" s="24">
        <f t="shared" si="35"/>
        <v>0</v>
      </c>
      <c r="G546" s="60"/>
    </row>
    <row r="547" spans="1:7" x14ac:dyDescent="0.3">
      <c r="A547" s="14" t="s">
        <v>877</v>
      </c>
      <c r="B547" s="15" t="str">
        <f>VLOOKUP($A547,'[2]1. COE '!$A$22:$D$812,2,FALSE)</f>
        <v>Encamisado no Metálico</v>
      </c>
      <c r="C547" s="16" t="str">
        <f>VLOOKUP($A547,'[2]1. COE '!$A$22:$D$812,3,FALSE)</f>
        <v>M2</v>
      </c>
      <c r="D547" s="122">
        <v>1533620</v>
      </c>
      <c r="E547" s="21"/>
      <c r="F547" s="24">
        <f t="shared" si="35"/>
        <v>0</v>
      </c>
      <c r="G547" s="60"/>
    </row>
    <row r="548" spans="1:7" x14ac:dyDescent="0.3">
      <c r="A548" s="14" t="s">
        <v>878</v>
      </c>
      <c r="B548" s="15" t="str">
        <f>VLOOKUP($A548,'[2]1. COE '!$A$22:$D$812,2,FALSE)</f>
        <v>Corte y soldadura de tubo de 1-1/2" a 5" Boring Machine</v>
      </c>
      <c r="C548" s="16" t="str">
        <f>VLOOKUP($A548,'[2]1. COE '!$A$22:$D$812,3,FALSE)</f>
        <v>HM</v>
      </c>
      <c r="D548" s="122">
        <v>322677</v>
      </c>
      <c r="E548" s="21"/>
      <c r="F548" s="24">
        <f t="shared" si="35"/>
        <v>0</v>
      </c>
      <c r="G548" s="60"/>
    </row>
    <row r="549" spans="1:7" x14ac:dyDescent="0.3">
      <c r="A549" s="14" t="s">
        <v>879</v>
      </c>
      <c r="B549" s="15" t="str">
        <f>VLOOKUP($A549,'[2]1. COE '!$A$22:$D$812,2,FALSE)</f>
        <v>Servicio Rope Acces con  ejecutor (jornada 10 Horas)</v>
      </c>
      <c r="C549" s="16" t="str">
        <f>VLOOKUP($A549,'[2]1. COE '!$A$22:$D$812,3,FALSE)</f>
        <v>DÍA</v>
      </c>
      <c r="D549" s="122">
        <v>117832</v>
      </c>
      <c r="E549" s="21"/>
      <c r="F549" s="24">
        <f t="shared" si="35"/>
        <v>0</v>
      </c>
      <c r="G549" s="60"/>
    </row>
    <row r="550" spans="1:7" x14ac:dyDescent="0.3">
      <c r="A550" s="14" t="s">
        <v>880</v>
      </c>
      <c r="B550" s="15" t="str">
        <f>VLOOKUP($A550,'[2]1. COE '!$A$22:$D$812,2,FALSE)</f>
        <v>Servicio Rope Acces con  ejecutor (jornada 24 Horas)</v>
      </c>
      <c r="C550" s="16" t="str">
        <f>VLOOKUP($A550,'[2]1. COE '!$A$22:$D$812,3,FALSE)</f>
        <v>DÍA</v>
      </c>
      <c r="D550" s="122">
        <v>278792</v>
      </c>
      <c r="E550" s="21"/>
      <c r="F550" s="24">
        <f t="shared" si="35"/>
        <v>0</v>
      </c>
      <c r="G550" s="60"/>
    </row>
    <row r="551" spans="1:7" x14ac:dyDescent="0.3">
      <c r="A551" s="14" t="s">
        <v>881</v>
      </c>
      <c r="B551" s="15" t="str">
        <f>VLOOKUP($A551,'[2]1. COE '!$A$22:$D$812,2,FALSE)</f>
        <v>Hot-tap en tuberías de diámetro &lt;= 2"</v>
      </c>
      <c r="C551" s="16" t="str">
        <f>VLOOKUP($A551,'[2]1. COE '!$A$22:$D$812,3,FALSE)</f>
        <v>UN</v>
      </c>
      <c r="D551" s="122">
        <v>1563680</v>
      </c>
      <c r="E551" s="21"/>
      <c r="F551" s="24">
        <f t="shared" si="35"/>
        <v>0</v>
      </c>
      <c r="G551" s="60"/>
    </row>
    <row r="552" spans="1:7" x14ac:dyDescent="0.3">
      <c r="A552" s="14" t="s">
        <v>882</v>
      </c>
      <c r="B552" s="15" t="str">
        <f>VLOOKUP($A552,'[2]1. COE '!$A$22:$D$812,2,FALSE)</f>
        <v>Hot-tap en tuberías de diámetro de 3" a 6"</v>
      </c>
      <c r="C552" s="16" t="str">
        <f>VLOOKUP($A552,'[2]1. COE '!$A$22:$D$812,3,FALSE)</f>
        <v>UN</v>
      </c>
      <c r="D552" s="122">
        <v>2510498</v>
      </c>
      <c r="E552" s="21"/>
      <c r="F552" s="24">
        <f t="shared" si="35"/>
        <v>0</v>
      </c>
      <c r="G552" s="60"/>
    </row>
    <row r="553" spans="1:7" x14ac:dyDescent="0.3">
      <c r="A553" s="14" t="s">
        <v>883</v>
      </c>
      <c r="B553" s="15" t="str">
        <f>VLOOKUP($A553,'[2]1. COE '!$A$22:$D$812,2,FALSE)</f>
        <v>Hot-tap en tuberías de diámetro de 8" a 12"</v>
      </c>
      <c r="C553" s="16" t="str">
        <f>VLOOKUP($A553,'[2]1. COE '!$A$22:$D$812,3,FALSE)</f>
        <v>UN</v>
      </c>
      <c r="D553" s="122">
        <v>5680314</v>
      </c>
      <c r="E553" s="21"/>
      <c r="F553" s="24">
        <f t="shared" si="35"/>
        <v>0</v>
      </c>
      <c r="G553" s="60"/>
    </row>
    <row r="554" spans="1:7" x14ac:dyDescent="0.3">
      <c r="A554" s="14" t="s">
        <v>884</v>
      </c>
      <c r="B554" s="15" t="str">
        <f>VLOOKUP($A554,'[2]1. COE '!$A$22:$D$812,2,FALSE)</f>
        <v>Weld Overlay Automatizado</v>
      </c>
      <c r="C554" s="16" t="str">
        <f>VLOOKUP($A554,'[2]1. COE '!$A$22:$D$812,3,FALSE)</f>
        <v>PIE2</v>
      </c>
      <c r="D554" s="122">
        <v>5217655</v>
      </c>
      <c r="E554" s="21"/>
      <c r="F554" s="24">
        <f t="shared" si="35"/>
        <v>0</v>
      </c>
      <c r="G554" s="60"/>
    </row>
    <row r="555" spans="1:7" x14ac:dyDescent="0.3">
      <c r="A555" s="14" t="s">
        <v>885</v>
      </c>
      <c r="B555" s="15" t="str">
        <f>VLOOKUP($A555,'[2]1. COE '!$A$22:$D$812,2,FALSE)</f>
        <v>Corte con hilo diamantado</v>
      </c>
      <c r="C555" s="16" t="str">
        <f>VLOOKUP($A555,'[2]1. COE '!$A$22:$D$812,3,FALSE)</f>
        <v>DÍA</v>
      </c>
      <c r="D555" s="122">
        <v>20623537</v>
      </c>
      <c r="E555" s="21"/>
      <c r="F555" s="24">
        <f t="shared" si="35"/>
        <v>0</v>
      </c>
      <c r="G555" s="60"/>
    </row>
    <row r="556" spans="1:7" x14ac:dyDescent="0.3">
      <c r="A556" s="14" t="s">
        <v>886</v>
      </c>
      <c r="B556" s="15" t="str">
        <f>VLOOKUP($A556,'[2]1. COE '!$A$22:$D$812,2,FALSE)</f>
        <v>Alivios térmicos diámetros menores o iguales a 12"</v>
      </c>
      <c r="C556" s="16" t="str">
        <f>VLOOKUP($A556,'[2]1. COE '!$A$22:$D$812,3,FALSE)</f>
        <v>JUNTA</v>
      </c>
      <c r="D556" s="122">
        <v>640128</v>
      </c>
      <c r="E556" s="21"/>
      <c r="F556" s="24">
        <f t="shared" si="35"/>
        <v>0</v>
      </c>
      <c r="G556" s="60"/>
    </row>
    <row r="557" spans="1:7" x14ac:dyDescent="0.3">
      <c r="A557" s="14" t="s">
        <v>887</v>
      </c>
      <c r="B557" s="15" t="str">
        <f>VLOOKUP($A557,'[2]1. COE '!$A$22:$D$812,2,FALSE)</f>
        <v>Alivios térmicos diámetros mayores a 12"</v>
      </c>
      <c r="C557" s="16" t="str">
        <f>VLOOKUP($A557,'[2]1. COE '!$A$22:$D$812,3,FALSE)</f>
        <v>JUNTA</v>
      </c>
      <c r="D557" s="122">
        <v>1066531</v>
      </c>
      <c r="E557" s="21"/>
      <c r="F557" s="24">
        <f t="shared" si="35"/>
        <v>0</v>
      </c>
      <c r="G557" s="60"/>
    </row>
    <row r="558" spans="1:7" x14ac:dyDescent="0.3">
      <c r="A558" s="14" t="s">
        <v>888</v>
      </c>
      <c r="B558" s="15" t="str">
        <f>VLOOKUP($A558,'[2]1. COE '!$A$22:$D$812,2,FALSE)</f>
        <v>Alivios térmicos para destapar tuberías (calentamiento) (10 HRS)</v>
      </c>
      <c r="C558" s="16" t="str">
        <f>VLOOKUP($A558,'[2]1. COE '!$A$22:$D$812,3,FALSE)</f>
        <v>DÍA</v>
      </c>
      <c r="D558" s="122">
        <v>2169075</v>
      </c>
      <c r="E558" s="21"/>
      <c r="F558" s="24">
        <f t="shared" si="35"/>
        <v>0</v>
      </c>
      <c r="G558" s="60"/>
    </row>
    <row r="559" spans="1:7" x14ac:dyDescent="0.3">
      <c r="A559" s="14" t="s">
        <v>889</v>
      </c>
      <c r="B559" s="15" t="str">
        <f>VLOOKUP($A559,'[2]1. COE '!$A$22:$D$812,2,FALSE)</f>
        <v>Levantamiento de planos red line</v>
      </c>
      <c r="C559" s="16" t="str">
        <f>VLOOKUP($A559,'[2]1. COE '!$A$22:$D$812,3,FALSE)</f>
        <v>UN</v>
      </c>
      <c r="D559" s="122">
        <v>469312</v>
      </c>
      <c r="E559" s="21"/>
      <c r="F559" s="24">
        <f t="shared" si="35"/>
        <v>0</v>
      </c>
      <c r="G559" s="60"/>
    </row>
    <row r="560" spans="1:7" x14ac:dyDescent="0.3">
      <c r="A560" s="14" t="s">
        <v>890</v>
      </c>
      <c r="B560" s="15" t="str">
        <f>VLOOKUP($A560,'[2]1. COE '!$A$22:$D$812,2,FALSE)</f>
        <v>Actualización de planos as-built</v>
      </c>
      <c r="C560" s="16" t="str">
        <f>VLOOKUP($A560,'[2]1. COE '!$A$22:$D$812,3,FALSE)</f>
        <v>UN</v>
      </c>
      <c r="D560" s="122">
        <v>434537</v>
      </c>
      <c r="E560" s="21"/>
      <c r="F560" s="24">
        <f t="shared" si="35"/>
        <v>0</v>
      </c>
      <c r="G560" s="60"/>
    </row>
    <row r="561" spans="1:7" x14ac:dyDescent="0.3">
      <c r="A561" s="14" t="s">
        <v>891</v>
      </c>
      <c r="B561" s="15" t="str">
        <f>VLOOKUP($A561,'[2]1. COE '!$A$22:$D$812,2,FALSE)</f>
        <v>Scan Laser y elaboración de maquetas virtuales 3D: Escaneo Laser de la Unidad Operativa</v>
      </c>
      <c r="C561" s="16" t="str">
        <f>VLOOKUP($A561,'[2]1. COE '!$A$22:$D$812,3,FALSE)</f>
        <v>UN</v>
      </c>
      <c r="D561" s="122">
        <v>31369422</v>
      </c>
      <c r="E561" s="21"/>
      <c r="F561" s="24">
        <f t="shared" si="35"/>
        <v>0</v>
      </c>
      <c r="G561" s="60"/>
    </row>
    <row r="562" spans="1:7" x14ac:dyDescent="0.3">
      <c r="A562" s="14" t="s">
        <v>892</v>
      </c>
      <c r="B562" s="15" t="str">
        <f>VLOOKUP($A562,'[2]1. COE '!$A$22:$D$812,2,FALSE)</f>
        <v>Scan Laser y elaboración de maquetas virtuales 3D: Trazado y reproducción del Modelo Geométrico 3D de la Unidad Operativa</v>
      </c>
      <c r="C562" s="16" t="str">
        <f>VLOOKUP($A562,'[2]1. COE '!$A$22:$D$812,3,FALSE)</f>
        <v>UN</v>
      </c>
      <c r="D562" s="122">
        <v>85001598</v>
      </c>
      <c r="E562" s="21"/>
      <c r="F562" s="24">
        <f t="shared" si="35"/>
        <v>0</v>
      </c>
      <c r="G562" s="60"/>
    </row>
    <row r="563" spans="1:7" x14ac:dyDescent="0.3">
      <c r="A563" s="14" t="s">
        <v>893</v>
      </c>
      <c r="B563" s="15" t="str">
        <f>VLOOKUP($A563,'[2]1. COE '!$A$22:$D$812,2,FALSE)</f>
        <v>Modelamiento nuevas ingenierías y detección de interferencias</v>
      </c>
      <c r="C563" s="16" t="str">
        <f>VLOOKUP($A563,'[2]1. COE '!$A$22:$D$812,3,FALSE)</f>
        <v>DÍA</v>
      </c>
      <c r="D563" s="122">
        <v>3292862</v>
      </c>
      <c r="E563" s="21"/>
      <c r="F563" s="24">
        <f t="shared" si="35"/>
        <v>0</v>
      </c>
      <c r="G563" s="60"/>
    </row>
    <row r="564" spans="1:7" x14ac:dyDescent="0.3">
      <c r="A564" s="14" t="s">
        <v>894</v>
      </c>
      <c r="B564" s="15" t="str">
        <f>VLOOKUP($A564,'[2]1. COE '!$A$22:$D$812,2,FALSE)</f>
        <v>Climatización - Confort térmico</v>
      </c>
      <c r="C564" s="16" t="str">
        <f>VLOOKUP($A564,'[2]1. COE '!$A$22:$D$812,3,FALSE)</f>
        <v>TON/DÍA</v>
      </c>
      <c r="D564" s="122">
        <v>356372</v>
      </c>
      <c r="E564" s="21"/>
      <c r="F564" s="24">
        <f t="shared" si="35"/>
        <v>0</v>
      </c>
      <c r="G564" s="60"/>
    </row>
    <row r="565" spans="1:7" x14ac:dyDescent="0.3">
      <c r="A565" s="35" t="s">
        <v>895</v>
      </c>
      <c r="B565" s="36" t="s">
        <v>896</v>
      </c>
      <c r="C565" s="29"/>
      <c r="D565" s="129"/>
      <c r="E565" s="30"/>
      <c r="F565" s="31">
        <f>SUM(F566:F578)</f>
        <v>0</v>
      </c>
      <c r="G565" s="60"/>
    </row>
    <row r="566" spans="1:7" x14ac:dyDescent="0.3">
      <c r="A566" s="14" t="s">
        <v>897</v>
      </c>
      <c r="B566" s="15" t="str">
        <f>VLOOKUP($A566,'[2]1. COE '!$A$22:$D$812,2,FALSE)</f>
        <v>Gammagrafías (Radiografía convencional)</v>
      </c>
      <c r="C566" s="16" t="str">
        <f>VLOOKUP($A566,'[2]1. COE '!$A$22:$D$812,3,FALSE)</f>
        <v>PLACA</v>
      </c>
      <c r="D566" s="122">
        <v>94414</v>
      </c>
      <c r="E566" s="21"/>
      <c r="F566" s="24">
        <f t="shared" ref="F566:F578" si="36">+ROUND(D566*E566,0)</f>
        <v>0</v>
      </c>
      <c r="G566" s="60"/>
    </row>
    <row r="567" spans="1:7" x14ac:dyDescent="0.3">
      <c r="A567" s="14" t="s">
        <v>898</v>
      </c>
      <c r="B567" s="15" t="str">
        <f>VLOOKUP($A567,'[2]1. COE '!$A$22:$D$812,2,FALSE)</f>
        <v>Radiografía digital computarizada</v>
      </c>
      <c r="C567" s="16" t="str">
        <f>VLOOKUP($A567,'[2]1. COE '!$A$22:$D$812,3,FALSE)</f>
        <v>IMAGEN</v>
      </c>
      <c r="D567" s="122">
        <v>153377</v>
      </c>
      <c r="E567" s="21"/>
      <c r="F567" s="24">
        <f t="shared" si="36"/>
        <v>0</v>
      </c>
      <c r="G567" s="60"/>
    </row>
    <row r="568" spans="1:7" x14ac:dyDescent="0.3">
      <c r="A568" s="14" t="s">
        <v>899</v>
      </c>
      <c r="B568" s="15" t="str">
        <f>VLOOKUP($A568,'[2]1. COE '!$A$22:$D$812,2,FALSE)</f>
        <v>Radiografía digital computarizada (10 Hrs)</v>
      </c>
      <c r="C568" s="16" t="str">
        <f>VLOOKUP($A568,'[2]1. COE '!$A$22:$D$812,3,FALSE)</f>
        <v>DÍA</v>
      </c>
      <c r="D568" s="122">
        <v>1866807</v>
      </c>
      <c r="E568" s="21"/>
      <c r="F568" s="24">
        <f t="shared" si="36"/>
        <v>0</v>
      </c>
      <c r="G568" s="60"/>
    </row>
    <row r="569" spans="1:7" x14ac:dyDescent="0.3">
      <c r="A569" s="14" t="s">
        <v>900</v>
      </c>
      <c r="B569" s="15" t="str">
        <f>VLOOKUP($A569,'[2]1. COE '!$A$22:$D$812,2,FALSE)</f>
        <v>Ultrasonido para defectología en soldaduras</v>
      </c>
      <c r="C569" s="16" t="str">
        <f>VLOOKUP($A569,'[2]1. COE '!$A$22:$D$812,3,FALSE)</f>
        <v>ML</v>
      </c>
      <c r="D569" s="122">
        <v>178216</v>
      </c>
      <c r="E569" s="21"/>
      <c r="F569" s="24">
        <f t="shared" si="36"/>
        <v>0</v>
      </c>
      <c r="G569" s="60"/>
    </row>
    <row r="570" spans="1:7" x14ac:dyDescent="0.3">
      <c r="A570" s="14" t="s">
        <v>901</v>
      </c>
      <c r="B570" s="15" t="str">
        <f>VLOOKUP($A570,'[2]1. COE '!$A$22:$D$812,2,FALSE)</f>
        <v>Pruebas de dureza cualquier diámetro</v>
      </c>
      <c r="C570" s="16" t="str">
        <f>VLOOKUP($A570,'[2]1. COE '!$A$22:$D$812,3,FALSE)</f>
        <v>JUNTA</v>
      </c>
      <c r="D570" s="122">
        <v>61005</v>
      </c>
      <c r="E570" s="21"/>
      <c r="F570" s="24">
        <f t="shared" si="36"/>
        <v>0</v>
      </c>
      <c r="G570" s="60"/>
    </row>
    <row r="571" spans="1:7" x14ac:dyDescent="0.3">
      <c r="A571" s="14" t="s">
        <v>902</v>
      </c>
      <c r="B571" s="15" t="str">
        <f>VLOOKUP($A571,'[2]1. COE '!$A$22:$D$812,2,FALSE)</f>
        <v>Phased Array</v>
      </c>
      <c r="C571" s="16" t="str">
        <f>VLOOKUP($A571,'[2]1. COE '!$A$22:$D$812,3,FALSE)</f>
        <v>ML</v>
      </c>
      <c r="D571" s="122">
        <v>227712</v>
      </c>
      <c r="E571" s="21"/>
      <c r="F571" s="24">
        <f t="shared" si="36"/>
        <v>0</v>
      </c>
      <c r="G571" s="60"/>
    </row>
    <row r="572" spans="1:7" x14ac:dyDescent="0.3">
      <c r="A572" s="14" t="s">
        <v>903</v>
      </c>
      <c r="B572" s="15" t="str">
        <f>VLOOKUP($A572,'[2]1. COE '!$A$22:$D$812,2,FALSE)</f>
        <v>Gamma Scan  (10 HRS)</v>
      </c>
      <c r="C572" s="16" t="str">
        <f>VLOOKUP($A572,'[2]1. COE '!$A$22:$D$812,3,FALSE)</f>
        <v>DÍA</v>
      </c>
      <c r="D572" s="122">
        <v>2358936</v>
      </c>
      <c r="E572" s="21"/>
      <c r="F572" s="24">
        <f t="shared" si="36"/>
        <v>0</v>
      </c>
      <c r="G572" s="60"/>
    </row>
    <row r="573" spans="1:7" x14ac:dyDescent="0.3">
      <c r="A573" s="14" t="s">
        <v>904</v>
      </c>
      <c r="B573" s="15" t="str">
        <f>VLOOKUP($A573,'[2]1. COE '!$A$22:$D$812,2,FALSE)</f>
        <v>Inspección de tubería de hornos con PIGS  (10 HRS)</v>
      </c>
      <c r="C573" s="16" t="str">
        <f>VLOOKUP($A573,'[2]1. COE '!$A$22:$D$812,3,FALSE)</f>
        <v>DÍA</v>
      </c>
      <c r="D573" s="122">
        <v>2286710</v>
      </c>
      <c r="E573" s="21"/>
      <c r="F573" s="24">
        <f t="shared" si="36"/>
        <v>0</v>
      </c>
      <c r="G573" s="60"/>
    </row>
    <row r="574" spans="1:7" x14ac:dyDescent="0.3">
      <c r="A574" s="14" t="s">
        <v>905</v>
      </c>
      <c r="B574" s="15" t="str">
        <f>VLOOKUP($A574,'[2]1. COE '!$A$22:$D$812,2,FALSE)</f>
        <v>Videoscopio  (10 HRS)</v>
      </c>
      <c r="C574" s="16" t="str">
        <f>VLOOKUP($A574,'[2]1. COE '!$A$22:$D$812,3,FALSE)</f>
        <v>DÍA</v>
      </c>
      <c r="D574" s="122">
        <v>1329273</v>
      </c>
      <c r="E574" s="21"/>
      <c r="F574" s="24">
        <f t="shared" si="36"/>
        <v>0</v>
      </c>
      <c r="G574" s="60"/>
    </row>
    <row r="575" spans="1:7" x14ac:dyDescent="0.3">
      <c r="A575" s="14" t="s">
        <v>906</v>
      </c>
      <c r="B575" s="15" t="str">
        <f>VLOOKUP($A575,'[2]1. COE '!$A$22:$D$812,2,FALSE)</f>
        <v>Pruebas de IRIS  (10 HRS)</v>
      </c>
      <c r="C575" s="16" t="str">
        <f>VLOOKUP($A575,'[2]1. COE '!$A$22:$D$812,3,FALSE)</f>
        <v>DÍA</v>
      </c>
      <c r="D575" s="122">
        <v>2049396</v>
      </c>
      <c r="E575" s="21"/>
      <c r="F575" s="24">
        <f t="shared" si="36"/>
        <v>0</v>
      </c>
      <c r="G575" s="60"/>
    </row>
    <row r="576" spans="1:7" x14ac:dyDescent="0.3">
      <c r="A576" s="14" t="s">
        <v>907</v>
      </c>
      <c r="B576" s="15" t="str">
        <f>VLOOKUP($A576,'[2]1. COE '!$A$22:$D$812,2,FALSE)</f>
        <v>Corrientes de EDDY  (10 HRS)</v>
      </c>
      <c r="C576" s="16" t="str">
        <f>VLOOKUP($A576,'[2]1. COE '!$A$22:$D$812,3,FALSE)</f>
        <v>DÍA</v>
      </c>
      <c r="D576" s="122">
        <v>2482773</v>
      </c>
      <c r="E576" s="21"/>
      <c r="F576" s="24">
        <f t="shared" si="36"/>
        <v>0</v>
      </c>
      <c r="G576" s="60"/>
    </row>
    <row r="577" spans="1:7" x14ac:dyDescent="0.3">
      <c r="A577" s="14" t="s">
        <v>908</v>
      </c>
      <c r="B577" s="15" t="str">
        <f>VLOOKUP($A577,'[2]1. COE '!$A$22:$D$812,2,FALSE)</f>
        <v xml:space="preserve">Partículas magnéticas (metro lineal) </v>
      </c>
      <c r="C577" s="16" t="str">
        <f>VLOOKUP($A577,'[2]1. COE '!$A$22:$D$812,3,FALSE)</f>
        <v>ML</v>
      </c>
      <c r="D577" s="122">
        <v>120768</v>
      </c>
      <c r="E577" s="21"/>
      <c r="F577" s="24">
        <f t="shared" si="36"/>
        <v>0</v>
      </c>
      <c r="G577" s="60"/>
    </row>
    <row r="578" spans="1:7" x14ac:dyDescent="0.3">
      <c r="A578" s="14" t="s">
        <v>909</v>
      </c>
      <c r="B578" s="15" t="str">
        <f>VLOOKUP($A578,'[2]1. COE '!$A$22:$D$812,2,FALSE)</f>
        <v>Servicio de Inspección Remota RVI (Remote Visual Inspection)</v>
      </c>
      <c r="C578" s="16" t="str">
        <f>VLOOKUP($A578,'[2]1. COE '!$A$22:$D$812,3,FALSE)</f>
        <v>DÍA</v>
      </c>
      <c r="D578" s="122">
        <v>1919993</v>
      </c>
      <c r="E578" s="21"/>
      <c r="F578" s="24">
        <f t="shared" si="36"/>
        <v>0</v>
      </c>
      <c r="G578" s="60"/>
    </row>
    <row r="579" spans="1:7" x14ac:dyDescent="0.3">
      <c r="A579" s="7" t="s">
        <v>47</v>
      </c>
      <c r="B579" s="8" t="s">
        <v>48</v>
      </c>
      <c r="C579" s="9"/>
      <c r="D579" s="128"/>
      <c r="E579" s="9"/>
      <c r="F579" s="10">
        <f>+F580+F626+F640+F655+F622+F649+F636</f>
        <v>0</v>
      </c>
      <c r="G579" s="60"/>
    </row>
    <row r="580" spans="1:7" x14ac:dyDescent="0.3">
      <c r="A580" s="35" t="s">
        <v>910</v>
      </c>
      <c r="B580" s="36" t="s">
        <v>911</v>
      </c>
      <c r="C580" s="29"/>
      <c r="D580" s="129"/>
      <c r="E580" s="30"/>
      <c r="F580" s="31">
        <f>SUM(F581:F621)</f>
        <v>0</v>
      </c>
      <c r="G580" s="60"/>
    </row>
    <row r="581" spans="1:7" x14ac:dyDescent="0.3">
      <c r="A581" s="14" t="s">
        <v>912</v>
      </c>
      <c r="B581" s="15" t="s">
        <v>913</v>
      </c>
      <c r="C581" s="16" t="s">
        <v>335</v>
      </c>
      <c r="D581" s="122">
        <v>102136178</v>
      </c>
      <c r="E581" s="17"/>
      <c r="F581" s="23">
        <f t="shared" ref="F581:F625" si="37">+ROUND(D581*E581,0)</f>
        <v>0</v>
      </c>
      <c r="G581" s="60"/>
    </row>
    <row r="582" spans="1:7" x14ac:dyDescent="0.3">
      <c r="A582" s="14" t="s">
        <v>914</v>
      </c>
      <c r="B582" s="15" t="s">
        <v>915</v>
      </c>
      <c r="C582" s="16" t="s">
        <v>335</v>
      </c>
      <c r="D582" s="122">
        <v>33508751</v>
      </c>
      <c r="E582" s="17"/>
      <c r="F582" s="23">
        <f t="shared" si="37"/>
        <v>0</v>
      </c>
      <c r="G582" s="60"/>
    </row>
    <row r="583" spans="1:7" x14ac:dyDescent="0.3">
      <c r="A583" s="14" t="s">
        <v>916</v>
      </c>
      <c r="B583" s="15" t="s">
        <v>917</v>
      </c>
      <c r="C583" s="16" t="s">
        <v>335</v>
      </c>
      <c r="D583" s="122">
        <v>171139612</v>
      </c>
      <c r="E583" s="17"/>
      <c r="F583" s="23">
        <f t="shared" si="37"/>
        <v>0</v>
      </c>
      <c r="G583" s="60"/>
    </row>
    <row r="584" spans="1:7" x14ac:dyDescent="0.3">
      <c r="A584" s="14" t="s">
        <v>918</v>
      </c>
      <c r="B584" s="15" t="s">
        <v>919</v>
      </c>
      <c r="C584" s="16" t="s">
        <v>335</v>
      </c>
      <c r="D584" s="122">
        <v>27923230</v>
      </c>
      <c r="E584" s="17"/>
      <c r="F584" s="23">
        <f t="shared" si="37"/>
        <v>0</v>
      </c>
      <c r="G584" s="60"/>
    </row>
    <row r="585" spans="1:7" x14ac:dyDescent="0.3">
      <c r="A585" s="14" t="s">
        <v>920</v>
      </c>
      <c r="B585" s="15" t="s">
        <v>921</v>
      </c>
      <c r="C585" s="16" t="s">
        <v>335</v>
      </c>
      <c r="D585" s="122">
        <v>67578717</v>
      </c>
      <c r="E585" s="17"/>
      <c r="F585" s="23">
        <f t="shared" si="37"/>
        <v>0</v>
      </c>
      <c r="G585" s="60"/>
    </row>
    <row r="586" spans="1:7" x14ac:dyDescent="0.3">
      <c r="A586" s="14" t="s">
        <v>922</v>
      </c>
      <c r="B586" s="15" t="s">
        <v>923</v>
      </c>
      <c r="C586" s="16" t="s">
        <v>335</v>
      </c>
      <c r="D586" s="122">
        <v>39335576</v>
      </c>
      <c r="E586" s="17"/>
      <c r="F586" s="23">
        <f t="shared" si="37"/>
        <v>0</v>
      </c>
      <c r="G586" s="60"/>
    </row>
    <row r="587" spans="1:7" x14ac:dyDescent="0.3">
      <c r="A587" s="14" t="s">
        <v>924</v>
      </c>
      <c r="B587" s="15" t="s">
        <v>925</v>
      </c>
      <c r="C587" s="16" t="s">
        <v>335</v>
      </c>
      <c r="D587" s="122">
        <v>65640359</v>
      </c>
      <c r="E587" s="17"/>
      <c r="F587" s="23">
        <f t="shared" si="37"/>
        <v>0</v>
      </c>
      <c r="G587" s="60"/>
    </row>
    <row r="588" spans="1:7" x14ac:dyDescent="0.3">
      <c r="A588" s="14" t="s">
        <v>926</v>
      </c>
      <c r="B588" s="15" t="s">
        <v>927</v>
      </c>
      <c r="C588" s="16" t="s">
        <v>335</v>
      </c>
      <c r="D588" s="122">
        <v>64904467</v>
      </c>
      <c r="E588" s="17"/>
      <c r="F588" s="23">
        <f t="shared" si="37"/>
        <v>0</v>
      </c>
      <c r="G588" s="60"/>
    </row>
    <row r="589" spans="1:7" x14ac:dyDescent="0.3">
      <c r="A589" s="14" t="s">
        <v>928</v>
      </c>
      <c r="B589" s="15" t="s">
        <v>929</v>
      </c>
      <c r="C589" s="16" t="s">
        <v>335</v>
      </c>
      <c r="D589" s="122">
        <v>49335044</v>
      </c>
      <c r="E589" s="17"/>
      <c r="F589" s="23">
        <f t="shared" si="37"/>
        <v>0</v>
      </c>
      <c r="G589" s="60"/>
    </row>
    <row r="590" spans="1:7" x14ac:dyDescent="0.3">
      <c r="A590" s="14" t="s">
        <v>930</v>
      </c>
      <c r="B590" s="15" t="s">
        <v>931</v>
      </c>
      <c r="C590" s="16" t="s">
        <v>335</v>
      </c>
      <c r="D590" s="122">
        <v>165088190</v>
      </c>
      <c r="E590" s="17"/>
      <c r="F590" s="23">
        <f t="shared" si="37"/>
        <v>0</v>
      </c>
      <c r="G590" s="60"/>
    </row>
    <row r="591" spans="1:7" x14ac:dyDescent="0.3">
      <c r="A591" s="14" t="s">
        <v>932</v>
      </c>
      <c r="B591" s="15" t="s">
        <v>933</v>
      </c>
      <c r="C591" s="16" t="s">
        <v>335</v>
      </c>
      <c r="D591" s="122">
        <v>33731965</v>
      </c>
      <c r="E591" s="17"/>
      <c r="F591" s="23">
        <f t="shared" si="37"/>
        <v>0</v>
      </c>
      <c r="G591" s="60"/>
    </row>
    <row r="592" spans="1:7" x14ac:dyDescent="0.3">
      <c r="A592" s="14" t="s">
        <v>934</v>
      </c>
      <c r="B592" s="15" t="s">
        <v>935</v>
      </c>
      <c r="C592" s="16" t="s">
        <v>335</v>
      </c>
      <c r="D592" s="122">
        <v>140978810</v>
      </c>
      <c r="E592" s="17"/>
      <c r="F592" s="23">
        <f t="shared" si="37"/>
        <v>0</v>
      </c>
      <c r="G592" s="60"/>
    </row>
    <row r="593" spans="1:7" x14ac:dyDescent="0.3">
      <c r="A593" s="14" t="s">
        <v>936</v>
      </c>
      <c r="B593" s="15" t="s">
        <v>937</v>
      </c>
      <c r="C593" s="16" t="s">
        <v>335</v>
      </c>
      <c r="D593" s="122">
        <v>85911633</v>
      </c>
      <c r="E593" s="17"/>
      <c r="F593" s="23">
        <f t="shared" si="37"/>
        <v>0</v>
      </c>
      <c r="G593" s="60"/>
    </row>
    <row r="594" spans="1:7" x14ac:dyDescent="0.3">
      <c r="A594" s="14" t="s">
        <v>938</v>
      </c>
      <c r="B594" s="15" t="s">
        <v>939</v>
      </c>
      <c r="C594" s="16" t="s">
        <v>335</v>
      </c>
      <c r="D594" s="122">
        <v>73998326</v>
      </c>
      <c r="E594" s="17"/>
      <c r="F594" s="23">
        <f t="shared" si="37"/>
        <v>0</v>
      </c>
      <c r="G594" s="60"/>
    </row>
    <row r="595" spans="1:7" x14ac:dyDescent="0.3">
      <c r="A595" s="14" t="s">
        <v>940</v>
      </c>
      <c r="B595" s="15" t="s">
        <v>941</v>
      </c>
      <c r="C595" s="16" t="s">
        <v>335</v>
      </c>
      <c r="D595" s="122">
        <v>142000292</v>
      </c>
      <c r="E595" s="17"/>
      <c r="F595" s="23">
        <f t="shared" si="37"/>
        <v>0</v>
      </c>
      <c r="G595" s="60"/>
    </row>
    <row r="596" spans="1:7" x14ac:dyDescent="0.3">
      <c r="A596" s="14" t="s">
        <v>942</v>
      </c>
      <c r="B596" s="15" t="s">
        <v>943</v>
      </c>
      <c r="C596" s="16" t="s">
        <v>335</v>
      </c>
      <c r="D596" s="122">
        <v>68086091</v>
      </c>
      <c r="E596" s="17"/>
      <c r="F596" s="23">
        <f t="shared" si="37"/>
        <v>0</v>
      </c>
      <c r="G596" s="60"/>
    </row>
    <row r="597" spans="1:7" x14ac:dyDescent="0.3">
      <c r="A597" s="14" t="s">
        <v>944</v>
      </c>
      <c r="B597" s="15" t="s">
        <v>945</v>
      </c>
      <c r="C597" s="16" t="s">
        <v>335</v>
      </c>
      <c r="D597" s="122">
        <v>221996997</v>
      </c>
      <c r="E597" s="17"/>
      <c r="F597" s="23">
        <f t="shared" si="37"/>
        <v>0</v>
      </c>
      <c r="G597" s="60"/>
    </row>
    <row r="598" spans="1:7" x14ac:dyDescent="0.3">
      <c r="A598" s="14" t="s">
        <v>946</v>
      </c>
      <c r="B598" s="15" t="s">
        <v>947</v>
      </c>
      <c r="C598" s="16" t="s">
        <v>335</v>
      </c>
      <c r="D598" s="122">
        <v>116039512</v>
      </c>
      <c r="E598" s="17"/>
      <c r="F598" s="23">
        <f t="shared" si="37"/>
        <v>0</v>
      </c>
      <c r="G598" s="60"/>
    </row>
    <row r="599" spans="1:7" x14ac:dyDescent="0.3">
      <c r="A599" s="14" t="s">
        <v>948</v>
      </c>
      <c r="B599" s="15" t="s">
        <v>949</v>
      </c>
      <c r="C599" s="16" t="s">
        <v>950</v>
      </c>
      <c r="D599" s="122">
        <v>801792</v>
      </c>
      <c r="E599" s="17"/>
      <c r="F599" s="23">
        <f t="shared" si="37"/>
        <v>0</v>
      </c>
      <c r="G599" s="60"/>
    </row>
    <row r="600" spans="1:7" x14ac:dyDescent="0.3">
      <c r="A600" s="14" t="s">
        <v>951</v>
      </c>
      <c r="B600" s="15" t="s">
        <v>952</v>
      </c>
      <c r="C600" s="16" t="s">
        <v>335</v>
      </c>
      <c r="D600" s="122"/>
      <c r="E600" s="17"/>
      <c r="F600" s="23">
        <f t="shared" si="37"/>
        <v>0</v>
      </c>
      <c r="G600" s="60"/>
    </row>
    <row r="601" spans="1:7" x14ac:dyDescent="0.3">
      <c r="A601" s="14" t="s">
        <v>953</v>
      </c>
      <c r="B601" s="15" t="s">
        <v>954</v>
      </c>
      <c r="C601" s="16" t="s">
        <v>335</v>
      </c>
      <c r="D601" s="122"/>
      <c r="E601" s="17"/>
      <c r="F601" s="23">
        <f t="shared" si="37"/>
        <v>0</v>
      </c>
      <c r="G601" s="60"/>
    </row>
    <row r="602" spans="1:7" x14ac:dyDescent="0.3">
      <c r="A602" s="14" t="s">
        <v>955</v>
      </c>
      <c r="B602" s="15" t="s">
        <v>956</v>
      </c>
      <c r="C602" s="16" t="s">
        <v>335</v>
      </c>
      <c r="D602" s="122"/>
      <c r="E602" s="17"/>
      <c r="F602" s="23">
        <f t="shared" si="37"/>
        <v>0</v>
      </c>
      <c r="G602" s="60"/>
    </row>
    <row r="603" spans="1:7" x14ac:dyDescent="0.3">
      <c r="A603" s="14" t="s">
        <v>957</v>
      </c>
      <c r="B603" s="15" t="s">
        <v>958</v>
      </c>
      <c r="C603" s="16" t="s">
        <v>335</v>
      </c>
      <c r="D603" s="122"/>
      <c r="E603" s="17"/>
      <c r="F603" s="23">
        <f t="shared" si="37"/>
        <v>0</v>
      </c>
      <c r="G603" s="60"/>
    </row>
    <row r="604" spans="1:7" x14ac:dyDescent="0.3">
      <c r="A604" s="14" t="s">
        <v>959</v>
      </c>
      <c r="B604" s="15" t="s">
        <v>960</v>
      </c>
      <c r="C604" s="16" t="s">
        <v>335</v>
      </c>
      <c r="D604" s="122"/>
      <c r="E604" s="17"/>
      <c r="F604" s="23">
        <f t="shared" si="37"/>
        <v>0</v>
      </c>
      <c r="G604" s="60"/>
    </row>
    <row r="605" spans="1:7" x14ac:dyDescent="0.3">
      <c r="A605" s="14" t="s">
        <v>961</v>
      </c>
      <c r="B605" s="15" t="s">
        <v>962</v>
      </c>
      <c r="C605" s="16" t="s">
        <v>335</v>
      </c>
      <c r="D605" s="122"/>
      <c r="E605" s="17"/>
      <c r="F605" s="23">
        <f t="shared" si="37"/>
        <v>0</v>
      </c>
      <c r="G605" s="60"/>
    </row>
    <row r="606" spans="1:7" x14ac:dyDescent="0.3">
      <c r="A606" s="14" t="s">
        <v>963</v>
      </c>
      <c r="B606" s="15" t="s">
        <v>964</v>
      </c>
      <c r="C606" s="16" t="s">
        <v>335</v>
      </c>
      <c r="D606" s="122"/>
      <c r="E606" s="17"/>
      <c r="F606" s="23">
        <f t="shared" si="37"/>
        <v>0</v>
      </c>
      <c r="G606" s="60"/>
    </row>
    <row r="607" spans="1:7" x14ac:dyDescent="0.3">
      <c r="A607" s="14" t="s">
        <v>965</v>
      </c>
      <c r="B607" s="15" t="s">
        <v>966</v>
      </c>
      <c r="C607" s="16" t="s">
        <v>335</v>
      </c>
      <c r="D607" s="122"/>
      <c r="E607" s="17"/>
      <c r="F607" s="23">
        <f t="shared" si="37"/>
        <v>0</v>
      </c>
      <c r="G607" s="60"/>
    </row>
    <row r="608" spans="1:7" x14ac:dyDescent="0.3">
      <c r="A608" s="14" t="s">
        <v>967</v>
      </c>
      <c r="B608" s="15" t="s">
        <v>968</v>
      </c>
      <c r="C608" s="16" t="s">
        <v>335</v>
      </c>
      <c r="D608" s="122"/>
      <c r="E608" s="17"/>
      <c r="F608" s="23">
        <f t="shared" si="37"/>
        <v>0</v>
      </c>
      <c r="G608" s="60"/>
    </row>
    <row r="609" spans="1:7" x14ac:dyDescent="0.3">
      <c r="A609" s="14" t="s">
        <v>969</v>
      </c>
      <c r="B609" s="15" t="s">
        <v>970</v>
      </c>
      <c r="C609" s="16" t="s">
        <v>335</v>
      </c>
      <c r="D609" s="122"/>
      <c r="E609" s="17"/>
      <c r="F609" s="23">
        <f t="shared" si="37"/>
        <v>0</v>
      </c>
      <c r="G609" s="60"/>
    </row>
    <row r="610" spans="1:7" x14ac:dyDescent="0.3">
      <c r="A610" s="14" t="s">
        <v>971</v>
      </c>
      <c r="B610" s="15" t="s">
        <v>972</v>
      </c>
      <c r="C610" s="16" t="s">
        <v>335</v>
      </c>
      <c r="D610" s="122"/>
      <c r="E610" s="17"/>
      <c r="F610" s="23">
        <f t="shared" si="37"/>
        <v>0</v>
      </c>
      <c r="G610" s="60"/>
    </row>
    <row r="611" spans="1:7" x14ac:dyDescent="0.3">
      <c r="A611" s="14" t="s">
        <v>973</v>
      </c>
      <c r="B611" s="15" t="s">
        <v>974</v>
      </c>
      <c r="C611" s="16" t="s">
        <v>335</v>
      </c>
      <c r="D611" s="122"/>
      <c r="E611" s="17"/>
      <c r="F611" s="23">
        <f t="shared" si="37"/>
        <v>0</v>
      </c>
      <c r="G611" s="60"/>
    </row>
    <row r="612" spans="1:7" x14ac:dyDescent="0.3">
      <c r="A612" s="14" t="s">
        <v>975</v>
      </c>
      <c r="B612" s="15" t="s">
        <v>976</v>
      </c>
      <c r="C612" s="16" t="s">
        <v>335</v>
      </c>
      <c r="D612" s="122"/>
      <c r="E612" s="17"/>
      <c r="F612" s="23">
        <f t="shared" si="37"/>
        <v>0</v>
      </c>
      <c r="G612" s="60"/>
    </row>
    <row r="613" spans="1:7" x14ac:dyDescent="0.3">
      <c r="A613" s="14" t="s">
        <v>977</v>
      </c>
      <c r="B613" s="15" t="s">
        <v>978</v>
      </c>
      <c r="C613" s="16" t="s">
        <v>335</v>
      </c>
      <c r="D613" s="122"/>
      <c r="E613" s="17"/>
      <c r="F613" s="23">
        <f t="shared" si="37"/>
        <v>0</v>
      </c>
      <c r="G613" s="60"/>
    </row>
    <row r="614" spans="1:7" x14ac:dyDescent="0.3">
      <c r="A614" s="14" t="s">
        <v>979</v>
      </c>
      <c r="B614" s="15" t="s">
        <v>980</v>
      </c>
      <c r="C614" s="16" t="s">
        <v>335</v>
      </c>
      <c r="D614" s="122"/>
      <c r="E614" s="17"/>
      <c r="F614" s="23">
        <f t="shared" si="37"/>
        <v>0</v>
      </c>
      <c r="G614" s="60"/>
    </row>
    <row r="615" spans="1:7" x14ac:dyDescent="0.3">
      <c r="A615" s="14" t="s">
        <v>981</v>
      </c>
      <c r="B615" s="15" t="s">
        <v>982</v>
      </c>
      <c r="C615" s="16" t="s">
        <v>335</v>
      </c>
      <c r="D615" s="122"/>
      <c r="E615" s="17"/>
      <c r="F615" s="23">
        <f t="shared" si="37"/>
        <v>0</v>
      </c>
      <c r="G615" s="60"/>
    </row>
    <row r="616" spans="1:7" x14ac:dyDescent="0.3">
      <c r="A616" s="14" t="s">
        <v>983</v>
      </c>
      <c r="B616" s="15" t="s">
        <v>984</v>
      </c>
      <c r="C616" s="16" t="s">
        <v>335</v>
      </c>
      <c r="D616" s="122"/>
      <c r="E616" s="17"/>
      <c r="F616" s="23">
        <f t="shared" si="37"/>
        <v>0</v>
      </c>
      <c r="G616" s="60"/>
    </row>
    <row r="617" spans="1:7" x14ac:dyDescent="0.3">
      <c r="A617" s="14" t="s">
        <v>985</v>
      </c>
      <c r="B617" s="15" t="s">
        <v>986</v>
      </c>
      <c r="C617" s="16" t="s">
        <v>335</v>
      </c>
      <c r="D617" s="122"/>
      <c r="E617" s="17"/>
      <c r="F617" s="23">
        <f t="shared" si="37"/>
        <v>0</v>
      </c>
      <c r="G617" s="60"/>
    </row>
    <row r="618" spans="1:7" x14ac:dyDescent="0.3">
      <c r="A618" s="14" t="s">
        <v>987</v>
      </c>
      <c r="B618" s="15" t="s">
        <v>988</v>
      </c>
      <c r="C618" s="16" t="s">
        <v>335</v>
      </c>
      <c r="D618" s="122"/>
      <c r="E618" s="17"/>
      <c r="F618" s="23">
        <f t="shared" si="37"/>
        <v>0</v>
      </c>
      <c r="G618" s="60"/>
    </row>
    <row r="619" spans="1:7" x14ac:dyDescent="0.3">
      <c r="A619" s="14" t="s">
        <v>989</v>
      </c>
      <c r="B619" s="15" t="s">
        <v>990</v>
      </c>
      <c r="C619" s="16" t="s">
        <v>335</v>
      </c>
      <c r="D619" s="122"/>
      <c r="E619" s="17"/>
      <c r="F619" s="23">
        <f t="shared" si="37"/>
        <v>0</v>
      </c>
      <c r="G619" s="60"/>
    </row>
    <row r="620" spans="1:7" x14ac:dyDescent="0.3">
      <c r="A620" s="14" t="s">
        <v>991</v>
      </c>
      <c r="B620" s="15" t="s">
        <v>992</v>
      </c>
      <c r="C620" s="16" t="s">
        <v>335</v>
      </c>
      <c r="D620" s="122"/>
      <c r="E620" s="17"/>
      <c r="F620" s="23">
        <f t="shared" si="37"/>
        <v>0</v>
      </c>
      <c r="G620" s="60"/>
    </row>
    <row r="621" spans="1:7" x14ac:dyDescent="0.3">
      <c r="A621" s="14" t="s">
        <v>993</v>
      </c>
      <c r="B621" s="15" t="s">
        <v>994</v>
      </c>
      <c r="C621" s="16" t="s">
        <v>335</v>
      </c>
      <c r="D621" s="122"/>
      <c r="E621" s="17"/>
      <c r="F621" s="23">
        <f t="shared" si="37"/>
        <v>0</v>
      </c>
      <c r="G621" s="60"/>
    </row>
    <row r="622" spans="1:7" x14ac:dyDescent="0.3">
      <c r="A622" s="35" t="s">
        <v>995</v>
      </c>
      <c r="B622" s="36" t="s">
        <v>996</v>
      </c>
      <c r="C622" s="29"/>
      <c r="D622" s="129"/>
      <c r="E622" s="30"/>
      <c r="F622" s="31">
        <f>SUM(F623:F625)</f>
        <v>0</v>
      </c>
      <c r="G622" s="60"/>
    </row>
    <row r="623" spans="1:7" x14ac:dyDescent="0.3">
      <c r="A623" s="14" t="s">
        <v>997</v>
      </c>
      <c r="B623" s="15" t="s">
        <v>998</v>
      </c>
      <c r="C623" s="16" t="s">
        <v>335</v>
      </c>
      <c r="D623" s="122">
        <v>97547772</v>
      </c>
      <c r="E623" s="21"/>
      <c r="F623" s="24">
        <f t="shared" si="37"/>
        <v>0</v>
      </c>
      <c r="G623" s="60"/>
    </row>
    <row r="624" spans="1:7" x14ac:dyDescent="0.3">
      <c r="A624" s="14" t="s">
        <v>999</v>
      </c>
      <c r="B624" s="15" t="s">
        <v>1000</v>
      </c>
      <c r="C624" s="16" t="s">
        <v>335</v>
      </c>
      <c r="D624" s="122">
        <v>168521195</v>
      </c>
      <c r="E624" s="21"/>
      <c r="F624" s="24">
        <f t="shared" si="37"/>
        <v>0</v>
      </c>
      <c r="G624" s="60"/>
    </row>
    <row r="625" spans="1:7" x14ac:dyDescent="0.3">
      <c r="A625" s="14" t="s">
        <v>1001</v>
      </c>
      <c r="B625" s="15" t="s">
        <v>1002</v>
      </c>
      <c r="C625" s="16" t="s">
        <v>950</v>
      </c>
      <c r="D625" s="122">
        <v>266937</v>
      </c>
      <c r="E625" s="21"/>
      <c r="F625" s="24">
        <f t="shared" si="37"/>
        <v>0</v>
      </c>
      <c r="G625" s="60"/>
    </row>
    <row r="626" spans="1:7" x14ac:dyDescent="0.3">
      <c r="A626" s="35" t="s">
        <v>1003</v>
      </c>
      <c r="B626" s="36" t="s">
        <v>1004</v>
      </c>
      <c r="C626" s="29"/>
      <c r="D626" s="129"/>
      <c r="E626" s="30"/>
      <c r="F626" s="31">
        <f>SUM(F627:F635)</f>
        <v>0</v>
      </c>
      <c r="G626" s="60"/>
    </row>
    <row r="627" spans="1:7" x14ac:dyDescent="0.3">
      <c r="A627" s="14" t="s">
        <v>1005</v>
      </c>
      <c r="B627" s="15" t="s">
        <v>1006</v>
      </c>
      <c r="C627" s="16" t="s">
        <v>335</v>
      </c>
      <c r="D627" s="122">
        <v>1307383411</v>
      </c>
      <c r="E627" s="21"/>
      <c r="F627" s="24">
        <f t="shared" ref="F627:F639" si="38">+ROUND(D627*E627,0)</f>
        <v>0</v>
      </c>
      <c r="G627" s="60"/>
    </row>
    <row r="628" spans="1:7" x14ac:dyDescent="0.3">
      <c r="A628" s="14" t="s">
        <v>1007</v>
      </c>
      <c r="B628" s="15" t="s">
        <v>1008</v>
      </c>
      <c r="C628" s="16" t="s">
        <v>335</v>
      </c>
      <c r="D628" s="122">
        <v>1028130738</v>
      </c>
      <c r="E628" s="21"/>
      <c r="F628" s="24">
        <f t="shared" si="38"/>
        <v>0</v>
      </c>
      <c r="G628" s="60"/>
    </row>
    <row r="629" spans="1:7" x14ac:dyDescent="0.3">
      <c r="A629" s="14" t="s">
        <v>1009</v>
      </c>
      <c r="B629" s="15" t="s">
        <v>1010</v>
      </c>
      <c r="C629" s="16" t="s">
        <v>335</v>
      </c>
      <c r="D629" s="122">
        <v>1458900396</v>
      </c>
      <c r="E629" s="21"/>
      <c r="F629" s="24">
        <f t="shared" si="38"/>
        <v>0</v>
      </c>
      <c r="G629" s="60"/>
    </row>
    <row r="630" spans="1:7" x14ac:dyDescent="0.3">
      <c r="A630" s="14" t="s">
        <v>1011</v>
      </c>
      <c r="B630" s="15" t="s">
        <v>1012</v>
      </c>
      <c r="C630" s="16" t="s">
        <v>950</v>
      </c>
      <c r="D630" s="122">
        <v>531829</v>
      </c>
      <c r="E630" s="21"/>
      <c r="F630" s="24">
        <f t="shared" si="38"/>
        <v>0</v>
      </c>
      <c r="G630" s="60"/>
    </row>
    <row r="631" spans="1:7" x14ac:dyDescent="0.3">
      <c r="A631" s="14" t="s">
        <v>1013</v>
      </c>
      <c r="B631" s="15" t="s">
        <v>1014</v>
      </c>
      <c r="C631" s="16" t="s">
        <v>335</v>
      </c>
      <c r="D631" s="122"/>
      <c r="E631" s="21"/>
      <c r="F631" s="24">
        <f t="shared" si="38"/>
        <v>0</v>
      </c>
      <c r="G631" s="60"/>
    </row>
    <row r="632" spans="1:7" x14ac:dyDescent="0.3">
      <c r="A632" s="14" t="s">
        <v>1015</v>
      </c>
      <c r="B632" s="15" t="s">
        <v>1016</v>
      </c>
      <c r="C632" s="16" t="s">
        <v>335</v>
      </c>
      <c r="D632" s="122"/>
      <c r="E632" s="21"/>
      <c r="F632" s="24">
        <f t="shared" si="38"/>
        <v>0</v>
      </c>
      <c r="G632" s="60"/>
    </row>
    <row r="633" spans="1:7" x14ac:dyDescent="0.3">
      <c r="A633" s="14" t="s">
        <v>1017</v>
      </c>
      <c r="B633" s="15" t="s">
        <v>1018</v>
      </c>
      <c r="C633" s="16" t="s">
        <v>335</v>
      </c>
      <c r="D633" s="122"/>
      <c r="E633" s="21"/>
      <c r="F633" s="24">
        <f t="shared" si="38"/>
        <v>0</v>
      </c>
      <c r="G633" s="60"/>
    </row>
    <row r="634" spans="1:7" x14ac:dyDescent="0.3">
      <c r="A634" s="14" t="s">
        <v>1019</v>
      </c>
      <c r="B634" s="15" t="s">
        <v>1020</v>
      </c>
      <c r="C634" s="16" t="s">
        <v>335</v>
      </c>
      <c r="D634" s="122"/>
      <c r="E634" s="21"/>
      <c r="F634" s="24">
        <f t="shared" si="38"/>
        <v>0</v>
      </c>
      <c r="G634" s="60"/>
    </row>
    <row r="635" spans="1:7" x14ac:dyDescent="0.3">
      <c r="A635" s="14" t="s">
        <v>1021</v>
      </c>
      <c r="B635" s="15" t="s">
        <v>1022</v>
      </c>
      <c r="C635" s="16" t="s">
        <v>335</v>
      </c>
      <c r="D635" s="122"/>
      <c r="E635" s="21"/>
      <c r="F635" s="24">
        <f t="shared" si="38"/>
        <v>0</v>
      </c>
      <c r="G635" s="60"/>
    </row>
    <row r="636" spans="1:7" x14ac:dyDescent="0.3">
      <c r="A636" s="35" t="s">
        <v>1023</v>
      </c>
      <c r="B636" s="35" t="s">
        <v>1024</v>
      </c>
      <c r="C636" s="64"/>
      <c r="D636" s="131"/>
      <c r="E636" s="65"/>
      <c r="F636" s="66">
        <f>SUM(F637:F639)</f>
        <v>0</v>
      </c>
      <c r="G636" s="60"/>
    </row>
    <row r="637" spans="1:7" x14ac:dyDescent="0.3">
      <c r="A637" s="14" t="s">
        <v>1025</v>
      </c>
      <c r="B637" s="14" t="s">
        <v>1026</v>
      </c>
      <c r="C637" s="48" t="s">
        <v>335</v>
      </c>
      <c r="D637" s="127">
        <v>1317974534</v>
      </c>
      <c r="E637" s="21"/>
      <c r="F637" s="24">
        <f t="shared" si="38"/>
        <v>0</v>
      </c>
      <c r="G637" s="60"/>
    </row>
    <row r="638" spans="1:7" x14ac:dyDescent="0.3">
      <c r="A638" s="14" t="s">
        <v>1027</v>
      </c>
      <c r="B638" s="14" t="s">
        <v>1028</v>
      </c>
      <c r="C638" s="48" t="s">
        <v>335</v>
      </c>
      <c r="D638" s="127">
        <v>617783402</v>
      </c>
      <c r="E638" s="21"/>
      <c r="F638" s="24">
        <f t="shared" si="38"/>
        <v>0</v>
      </c>
      <c r="G638" s="60"/>
    </row>
    <row r="639" spans="1:7" x14ac:dyDescent="0.3">
      <c r="A639" s="14" t="s">
        <v>1029</v>
      </c>
      <c r="B639" s="14" t="s">
        <v>1030</v>
      </c>
      <c r="C639" s="48" t="s">
        <v>950</v>
      </c>
      <c r="D639" s="127">
        <v>2395375</v>
      </c>
      <c r="E639" s="21"/>
      <c r="F639" s="24">
        <f t="shared" si="38"/>
        <v>0</v>
      </c>
      <c r="G639" s="60"/>
    </row>
    <row r="640" spans="1:7" x14ac:dyDescent="0.3">
      <c r="A640" s="35" t="s">
        <v>1031</v>
      </c>
      <c r="B640" s="36" t="s">
        <v>1032</v>
      </c>
      <c r="C640" s="29"/>
      <c r="D640" s="129"/>
      <c r="E640" s="30"/>
      <c r="F640" s="31">
        <f>SUM(F641:F648)</f>
        <v>0</v>
      </c>
      <c r="G640" s="60"/>
    </row>
    <row r="641" spans="1:7" x14ac:dyDescent="0.3">
      <c r="A641" s="14" t="s">
        <v>1033</v>
      </c>
      <c r="B641" s="15" t="s">
        <v>1034</v>
      </c>
      <c r="C641" s="16" t="s">
        <v>335</v>
      </c>
      <c r="D641" s="122">
        <v>118868982</v>
      </c>
      <c r="E641" s="21"/>
      <c r="F641" s="24">
        <f t="shared" ref="F641:F660" si="39">+ROUND(D641*E641,0)</f>
        <v>0</v>
      </c>
      <c r="G641" s="60"/>
    </row>
    <row r="642" spans="1:7" x14ac:dyDescent="0.3">
      <c r="A642" s="14" t="s">
        <v>1035</v>
      </c>
      <c r="B642" s="15" t="s">
        <v>1036</v>
      </c>
      <c r="C642" s="16" t="s">
        <v>335</v>
      </c>
      <c r="D642" s="122">
        <v>297460820</v>
      </c>
      <c r="E642" s="21"/>
      <c r="F642" s="24">
        <f t="shared" si="39"/>
        <v>0</v>
      </c>
      <c r="G642" s="60"/>
    </row>
    <row r="643" spans="1:7" x14ac:dyDescent="0.3">
      <c r="A643" s="14" t="s">
        <v>1037</v>
      </c>
      <c r="B643" s="15" t="s">
        <v>1038</v>
      </c>
      <c r="C643" s="16" t="s">
        <v>335</v>
      </c>
      <c r="D643" s="122">
        <v>431251019</v>
      </c>
      <c r="E643" s="21"/>
      <c r="F643" s="24">
        <f t="shared" si="39"/>
        <v>0</v>
      </c>
      <c r="G643" s="60"/>
    </row>
    <row r="644" spans="1:7" x14ac:dyDescent="0.3">
      <c r="A644" s="14" t="s">
        <v>1039</v>
      </c>
      <c r="B644" s="15" t="s">
        <v>1040</v>
      </c>
      <c r="C644" s="16" t="s">
        <v>335</v>
      </c>
      <c r="D644" s="122">
        <v>509064725</v>
      </c>
      <c r="E644" s="21"/>
      <c r="F644" s="24">
        <f t="shared" si="39"/>
        <v>0</v>
      </c>
      <c r="G644" s="60"/>
    </row>
    <row r="645" spans="1:7" x14ac:dyDescent="0.3">
      <c r="A645" s="14" t="s">
        <v>1041</v>
      </c>
      <c r="B645" s="15" t="s">
        <v>1042</v>
      </c>
      <c r="C645" s="16" t="s">
        <v>335</v>
      </c>
      <c r="D645" s="122">
        <v>542142373</v>
      </c>
      <c r="E645" s="21"/>
      <c r="F645" s="24">
        <f t="shared" si="39"/>
        <v>0</v>
      </c>
      <c r="G645" s="60"/>
    </row>
    <row r="646" spans="1:7" x14ac:dyDescent="0.3">
      <c r="A646" s="14" t="s">
        <v>1043</v>
      </c>
      <c r="B646" s="15" t="s">
        <v>1044</v>
      </c>
      <c r="C646" s="16" t="s">
        <v>950</v>
      </c>
      <c r="D646" s="122">
        <v>24768496</v>
      </c>
      <c r="E646" s="21"/>
      <c r="F646" s="24">
        <f t="shared" si="39"/>
        <v>0</v>
      </c>
      <c r="G646" s="60"/>
    </row>
    <row r="647" spans="1:7" x14ac:dyDescent="0.3">
      <c r="A647" s="14" t="s">
        <v>1045</v>
      </c>
      <c r="B647" s="15" t="s">
        <v>1046</v>
      </c>
      <c r="C647" s="16" t="s">
        <v>335</v>
      </c>
      <c r="D647" s="122"/>
      <c r="E647" s="21"/>
      <c r="F647" s="24">
        <f t="shared" si="39"/>
        <v>0</v>
      </c>
      <c r="G647" s="60"/>
    </row>
    <row r="648" spans="1:7" x14ac:dyDescent="0.3">
      <c r="A648" s="14" t="s">
        <v>1047</v>
      </c>
      <c r="B648" s="15" t="s">
        <v>1048</v>
      </c>
      <c r="C648" s="16" t="s">
        <v>335</v>
      </c>
      <c r="D648" s="122"/>
      <c r="E648" s="21"/>
      <c r="F648" s="24">
        <f t="shared" si="39"/>
        <v>0</v>
      </c>
      <c r="G648" s="60"/>
    </row>
    <row r="649" spans="1:7" x14ac:dyDescent="0.3">
      <c r="A649" s="35" t="s">
        <v>1049</v>
      </c>
      <c r="B649" s="36" t="s">
        <v>1050</v>
      </c>
      <c r="C649" s="29"/>
      <c r="D649" s="129"/>
      <c r="E649" s="30"/>
      <c r="F649" s="31">
        <f>SUM(F650:F654)</f>
        <v>0</v>
      </c>
      <c r="G649" s="60"/>
    </row>
    <row r="650" spans="1:7" x14ac:dyDescent="0.3">
      <c r="A650" s="14" t="s">
        <v>1051</v>
      </c>
      <c r="B650" s="14" t="s">
        <v>1052</v>
      </c>
      <c r="C650" s="48" t="s">
        <v>335</v>
      </c>
      <c r="D650" s="127">
        <v>76243914</v>
      </c>
      <c r="E650" s="21"/>
      <c r="F650" s="24">
        <f t="shared" si="39"/>
        <v>0</v>
      </c>
      <c r="G650" s="60"/>
    </row>
    <row r="651" spans="1:7" x14ac:dyDescent="0.3">
      <c r="A651" s="14" t="s">
        <v>1053</v>
      </c>
      <c r="B651" s="14" t="s">
        <v>1054</v>
      </c>
      <c r="C651" s="48" t="s">
        <v>335</v>
      </c>
      <c r="D651" s="127">
        <v>88874036</v>
      </c>
      <c r="E651" s="21"/>
      <c r="F651" s="24">
        <f t="shared" si="39"/>
        <v>0</v>
      </c>
      <c r="G651" s="60"/>
    </row>
    <row r="652" spans="1:7" x14ac:dyDescent="0.3">
      <c r="A652" s="14" t="s">
        <v>1055</v>
      </c>
      <c r="B652" s="14" t="s">
        <v>1056</v>
      </c>
      <c r="C652" s="48" t="s">
        <v>335</v>
      </c>
      <c r="D652" s="127">
        <v>187541508</v>
      </c>
      <c r="E652" s="21"/>
      <c r="F652" s="24">
        <f t="shared" si="39"/>
        <v>0</v>
      </c>
      <c r="G652" s="60"/>
    </row>
    <row r="653" spans="1:7" x14ac:dyDescent="0.3">
      <c r="A653" s="14" t="s">
        <v>1057</v>
      </c>
      <c r="B653" s="14" t="s">
        <v>1058</v>
      </c>
      <c r="C653" s="48" t="s">
        <v>335</v>
      </c>
      <c r="D653" s="127">
        <v>79644970</v>
      </c>
      <c r="E653" s="21"/>
      <c r="F653" s="24">
        <f t="shared" si="39"/>
        <v>0</v>
      </c>
      <c r="G653" s="60"/>
    </row>
    <row r="654" spans="1:7" x14ac:dyDescent="0.3">
      <c r="A654" s="14" t="s">
        <v>1059</v>
      </c>
      <c r="B654" s="14" t="s">
        <v>1060</v>
      </c>
      <c r="C654" s="48" t="s">
        <v>335</v>
      </c>
      <c r="D654" s="127">
        <v>41766829</v>
      </c>
      <c r="E654" s="21"/>
      <c r="F654" s="24">
        <f t="shared" si="39"/>
        <v>0</v>
      </c>
      <c r="G654" s="60"/>
    </row>
    <row r="655" spans="1:7" x14ac:dyDescent="0.3">
      <c r="A655" s="35" t="s">
        <v>1061</v>
      </c>
      <c r="B655" s="36" t="s">
        <v>1062</v>
      </c>
      <c r="C655" s="29"/>
      <c r="D655" s="129"/>
      <c r="E655" s="30"/>
      <c r="F655" s="31">
        <f>SUM(F656:F660)</f>
        <v>0</v>
      </c>
      <c r="G655" s="60"/>
    </row>
    <row r="656" spans="1:7" x14ac:dyDescent="0.3">
      <c r="A656" s="14" t="s">
        <v>1063</v>
      </c>
      <c r="B656" s="14" t="s">
        <v>1064</v>
      </c>
      <c r="C656" s="48" t="s">
        <v>335</v>
      </c>
      <c r="D656" s="127">
        <v>36359847</v>
      </c>
      <c r="E656" s="21"/>
      <c r="F656" s="24">
        <f t="shared" si="39"/>
        <v>0</v>
      </c>
      <c r="G656" s="60"/>
    </row>
    <row r="657" spans="1:7" x14ac:dyDescent="0.3">
      <c r="A657" s="14" t="s">
        <v>1065</v>
      </c>
      <c r="B657" s="14" t="s">
        <v>1066</v>
      </c>
      <c r="C657" s="48" t="s">
        <v>335</v>
      </c>
      <c r="D657" s="127">
        <v>36359847</v>
      </c>
      <c r="E657" s="21"/>
      <c r="F657" s="24">
        <f t="shared" si="39"/>
        <v>0</v>
      </c>
      <c r="G657" s="60"/>
    </row>
    <row r="658" spans="1:7" x14ac:dyDescent="0.3">
      <c r="A658" s="14" t="s">
        <v>1067</v>
      </c>
      <c r="B658" s="14" t="s">
        <v>1068</v>
      </c>
      <c r="C658" s="48" t="s">
        <v>335</v>
      </c>
      <c r="D658" s="127">
        <v>26186588</v>
      </c>
      <c r="E658" s="21"/>
      <c r="F658" s="24">
        <f t="shared" si="39"/>
        <v>0</v>
      </c>
      <c r="G658" s="60"/>
    </row>
    <row r="659" spans="1:7" x14ac:dyDescent="0.3">
      <c r="A659" s="14" t="s">
        <v>1069</v>
      </c>
      <c r="B659" s="14" t="s">
        <v>1070</v>
      </c>
      <c r="C659" s="48" t="s">
        <v>335</v>
      </c>
      <c r="D659" s="127">
        <v>38394499</v>
      </c>
      <c r="E659" s="21"/>
      <c r="F659" s="24">
        <f t="shared" si="39"/>
        <v>0</v>
      </c>
      <c r="G659" s="60"/>
    </row>
    <row r="660" spans="1:7" x14ac:dyDescent="0.3">
      <c r="A660" s="14" t="s">
        <v>1071</v>
      </c>
      <c r="B660" s="14" t="s">
        <v>1072</v>
      </c>
      <c r="C660" s="48" t="s">
        <v>1073</v>
      </c>
      <c r="D660" s="127">
        <v>578877</v>
      </c>
      <c r="E660" s="21"/>
      <c r="F660" s="24">
        <f t="shared" si="39"/>
        <v>0</v>
      </c>
      <c r="G660" s="60"/>
    </row>
    <row r="661" spans="1:7" x14ac:dyDescent="0.3">
      <c r="A661" s="7" t="s">
        <v>49</v>
      </c>
      <c r="B661" s="8" t="s">
        <v>50</v>
      </c>
      <c r="C661" s="9"/>
      <c r="D661" s="128"/>
      <c r="E661" s="9"/>
      <c r="F661" s="10">
        <f>+F662+F666+F669</f>
        <v>0</v>
      </c>
      <c r="G661" s="60"/>
    </row>
    <row r="662" spans="1:7" x14ac:dyDescent="0.3">
      <c r="A662" s="35" t="s">
        <v>1074</v>
      </c>
      <c r="B662" s="36" t="s">
        <v>1075</v>
      </c>
      <c r="C662" s="29"/>
      <c r="D662" s="129"/>
      <c r="E662" s="30"/>
      <c r="F662" s="31">
        <f>SUM(F663:F665)</f>
        <v>0</v>
      </c>
      <c r="G662" s="60"/>
    </row>
    <row r="663" spans="1:7" x14ac:dyDescent="0.3">
      <c r="A663" s="14" t="s">
        <v>1076</v>
      </c>
      <c r="B663" s="15" t="str">
        <f>VLOOKUP($A663,'[2]1. COE '!$A$22:$D$812,2,FALSE)</f>
        <v>Lanzado de concretos aislantes y refractarios (gunite)</v>
      </c>
      <c r="C663" s="16" t="str">
        <f>VLOOKUP($A663,'[2]1. COE '!$A$22:$D$812,3,FALSE)</f>
        <v>KG</v>
      </c>
      <c r="D663" s="122">
        <v>7107</v>
      </c>
      <c r="E663" s="17"/>
      <c r="F663" s="23">
        <f t="shared" ref="F663:F672" si="40">+ROUND(D663*E663,0)</f>
        <v>0</v>
      </c>
      <c r="G663" s="60"/>
    </row>
    <row r="664" spans="1:7" x14ac:dyDescent="0.3">
      <c r="A664" s="14" t="s">
        <v>1077</v>
      </c>
      <c r="B664" s="15" t="str">
        <f>VLOOKUP($A664,'[2]1. COE '!$A$22:$D$812,2,FALSE)</f>
        <v>Vaciado de concretos aislantes y refractarios (formaleteado o manual)</v>
      </c>
      <c r="C664" s="16" t="str">
        <f>VLOOKUP($A664,'[2]1. COE '!$A$22:$D$812,3,FALSE)</f>
        <v>KG</v>
      </c>
      <c r="D664" s="122">
        <v>6378</v>
      </c>
      <c r="E664" s="21"/>
      <c r="F664" s="24">
        <f t="shared" si="40"/>
        <v>0</v>
      </c>
      <c r="G664" s="60"/>
    </row>
    <row r="665" spans="1:7" x14ac:dyDescent="0.3">
      <c r="A665" s="14" t="s">
        <v>1078</v>
      </c>
      <c r="B665" s="15" t="str">
        <f>VLOOKUP($A665,'[2]1. COE '!$A$22:$D$812,2,FALSE)</f>
        <v>Aplicación de antierosivo en malla hexagonal (método hammer)</v>
      </c>
      <c r="C665" s="16" t="str">
        <f>VLOOKUP($A665,'[2]1. COE '!$A$22:$D$812,3,FALSE)</f>
        <v>KG</v>
      </c>
      <c r="D665" s="122">
        <v>14622</v>
      </c>
      <c r="E665" s="33"/>
      <c r="F665" s="34">
        <f t="shared" si="40"/>
        <v>0</v>
      </c>
      <c r="G665" s="60"/>
    </row>
    <row r="666" spans="1:7" x14ac:dyDescent="0.3">
      <c r="A666" s="28" t="s">
        <v>1079</v>
      </c>
      <c r="B666" s="28" t="s">
        <v>1080</v>
      </c>
      <c r="C666" s="29"/>
      <c r="D666" s="129"/>
      <c r="E666" s="30"/>
      <c r="F666" s="31">
        <f>SUM(F667:F668)</f>
        <v>0</v>
      </c>
      <c r="G666" s="60"/>
    </row>
    <row r="667" spans="1:7" x14ac:dyDescent="0.3">
      <c r="A667" s="14" t="s">
        <v>1081</v>
      </c>
      <c r="B667" s="15" t="str">
        <f>VLOOKUP($A667,'[2]1. COE '!$A$22:$D$812,2,FALSE)</f>
        <v>Desmonte de ladrillos aislantes o refractarios</v>
      </c>
      <c r="C667" s="16" t="str">
        <f>VLOOKUP($A667,'[2]1. COE '!$A$22:$D$812,3,FALSE)</f>
        <v>M2</v>
      </c>
      <c r="D667" s="122">
        <v>152922</v>
      </c>
      <c r="E667" s="17"/>
      <c r="F667" s="23">
        <f t="shared" si="40"/>
        <v>0</v>
      </c>
      <c r="G667" s="60"/>
    </row>
    <row r="668" spans="1:7" x14ac:dyDescent="0.3">
      <c r="A668" s="14" t="s">
        <v>1082</v>
      </c>
      <c r="B668" s="15" t="str">
        <f>VLOOKUP($A668,'[2]1. COE '!$A$22:$D$812,2,FALSE)</f>
        <v>Montaje de ladrillos aislantes o refractarios</v>
      </c>
      <c r="C668" s="16" t="str">
        <f>VLOOKUP($A668,'[2]1. COE '!$A$22:$D$812,3,FALSE)</f>
        <v>M2</v>
      </c>
      <c r="D668" s="122">
        <v>509741</v>
      </c>
      <c r="E668" s="33"/>
      <c r="F668" s="34">
        <f t="shared" si="40"/>
        <v>0</v>
      </c>
      <c r="G668" s="60"/>
    </row>
    <row r="669" spans="1:7" x14ac:dyDescent="0.3">
      <c r="A669" s="28" t="s">
        <v>1083</v>
      </c>
      <c r="B669" s="28" t="s">
        <v>1084</v>
      </c>
      <c r="C669" s="29"/>
      <c r="D669" s="129"/>
      <c r="E669" s="30"/>
      <c r="F669" s="31">
        <f>SUM(F670:F672)</f>
        <v>0</v>
      </c>
      <c r="G669" s="60"/>
    </row>
    <row r="670" spans="1:7" x14ac:dyDescent="0.3">
      <c r="A670" s="14" t="s">
        <v>1085</v>
      </c>
      <c r="B670" s="15" t="str">
        <f>VLOOKUP($A670,'[2]1. COE '!$A$22:$D$812,2,FALSE)</f>
        <v>Desmonte lana cerámica o módulos pyroblock</v>
      </c>
      <c r="C670" s="16" t="str">
        <f>VLOOKUP($A670,'[2]1. COE '!$A$22:$D$812,3,FALSE)</f>
        <v>M2</v>
      </c>
      <c r="D670" s="122">
        <v>121937</v>
      </c>
      <c r="E670" s="17"/>
      <c r="F670" s="23">
        <f t="shared" si="40"/>
        <v>0</v>
      </c>
      <c r="G670" s="60"/>
    </row>
    <row r="671" spans="1:7" x14ac:dyDescent="0.3">
      <c r="A671" s="14" t="s">
        <v>1086</v>
      </c>
      <c r="B671" s="15" t="str">
        <f>VLOOKUP($A671,'[2]1. COE '!$A$22:$D$812,2,FALSE)</f>
        <v>Montaje en lana cerámica o módulos pyroblock</v>
      </c>
      <c r="C671" s="16" t="str">
        <f>VLOOKUP($A671,'[2]1. COE '!$A$22:$D$812,3,FALSE)</f>
        <v>M2</v>
      </c>
      <c r="D671" s="122">
        <v>406452</v>
      </c>
      <c r="E671" s="21"/>
      <c r="F671" s="24">
        <f t="shared" si="40"/>
        <v>0</v>
      </c>
      <c r="G671" s="60"/>
    </row>
    <row r="672" spans="1:7" x14ac:dyDescent="0.3">
      <c r="A672" s="14" t="s">
        <v>1087</v>
      </c>
      <c r="B672" s="15" t="str">
        <f>VLOOKUP($A672,'[2]1. COE '!$A$22:$D$812,2,FALSE)</f>
        <v>Calafateo de juntas de ladrillos aislantes / Refractarios, juntas de lana, juntas de pyroblock</v>
      </c>
      <c r="C672" s="16" t="str">
        <f>VLOOKUP($A672,'[2]1. COE '!$A$22:$D$812,3,FALSE)</f>
        <v>ML</v>
      </c>
      <c r="D672" s="122">
        <v>40562</v>
      </c>
      <c r="E672" s="21"/>
      <c r="F672" s="24">
        <f t="shared" si="40"/>
        <v>0</v>
      </c>
      <c r="G672" s="60"/>
    </row>
    <row r="673" spans="1:7" x14ac:dyDescent="0.3">
      <c r="A673" s="7" t="s">
        <v>51</v>
      </c>
      <c r="B673" s="8" t="s">
        <v>52</v>
      </c>
      <c r="C673" s="9"/>
      <c r="D673" s="128"/>
      <c r="E673" s="9"/>
      <c r="F673" s="10">
        <f>+F674+F688+F692+F706+F716+F736+F755+F761</f>
        <v>0</v>
      </c>
      <c r="G673" s="60"/>
    </row>
    <row r="674" spans="1:7" x14ac:dyDescent="0.3">
      <c r="A674" s="28" t="s">
        <v>1088</v>
      </c>
      <c r="B674" s="28" t="s">
        <v>1089</v>
      </c>
      <c r="C674" s="29"/>
      <c r="D674" s="129"/>
      <c r="E674" s="30"/>
      <c r="F674" s="31">
        <f>SUM(F675:F687)</f>
        <v>0</v>
      </c>
      <c r="G674" s="60"/>
    </row>
    <row r="675" spans="1:7" x14ac:dyDescent="0.3">
      <c r="A675" s="14" t="s">
        <v>1090</v>
      </c>
      <c r="B675" s="15" t="str">
        <f>VLOOKUP($A675,'[2]1. COE '!$A$22:$D$812,2,FALSE)</f>
        <v>Demolición manual de concretos y retiro de material</v>
      </c>
      <c r="C675" s="16" t="str">
        <f>VLOOKUP($A675,'[2]1. COE '!$A$22:$D$812,3,FALSE)</f>
        <v>M3</v>
      </c>
      <c r="D675" s="122">
        <v>308193</v>
      </c>
      <c r="E675" s="17"/>
      <c r="F675" s="23">
        <f t="shared" ref="F675:F687" si="41">+ROUND(D675*E675,0)</f>
        <v>0</v>
      </c>
      <c r="G675" s="60"/>
    </row>
    <row r="676" spans="1:7" x14ac:dyDescent="0.3">
      <c r="A676" s="14" t="s">
        <v>1091</v>
      </c>
      <c r="B676" s="15" t="str">
        <f>VLOOKUP($A676,'[2]1. COE '!$A$22:$D$812,2,FALSE)</f>
        <v>Demolición mecánica de concretos y retiro de material</v>
      </c>
      <c r="C676" s="16" t="str">
        <f>VLOOKUP($A676,'[2]1. COE '!$A$22:$D$812,3,FALSE)</f>
        <v>M3</v>
      </c>
      <c r="D676" s="122">
        <v>230870</v>
      </c>
      <c r="E676" s="21"/>
      <c r="F676" s="24">
        <f t="shared" si="41"/>
        <v>0</v>
      </c>
      <c r="G676" s="60"/>
    </row>
    <row r="677" spans="1:7" x14ac:dyDescent="0.3">
      <c r="A677" s="14" t="s">
        <v>1092</v>
      </c>
      <c r="B677" s="15" t="str">
        <f>VLOOKUP($A677,'[2]1. COE '!$A$22:$D$812,2,FALSE)</f>
        <v>Corte de concreto y pavimento con disco, espesor hasta 20 cm</v>
      </c>
      <c r="C677" s="16" t="str">
        <f>VLOOKUP($A677,'[2]1. COE '!$A$22:$D$812,3,FALSE)</f>
        <v>ML</v>
      </c>
      <c r="D677" s="122">
        <v>56086</v>
      </c>
      <c r="E677" s="21"/>
      <c r="F677" s="24">
        <f t="shared" si="41"/>
        <v>0</v>
      </c>
      <c r="G677" s="60"/>
    </row>
    <row r="678" spans="1:7" x14ac:dyDescent="0.3">
      <c r="A678" s="14" t="s">
        <v>1093</v>
      </c>
      <c r="B678" s="15" t="str">
        <f>VLOOKUP($A678,'[2]1. COE '!$A$22:$D$812,2,FALSE)</f>
        <v>Escarificación de elementos de concreto y retiro de material</v>
      </c>
      <c r="C678" s="16" t="str">
        <f>VLOOKUP($A678,'[2]1. COE '!$A$22:$D$812,3,FALSE)</f>
        <v>M2</v>
      </c>
      <c r="D678" s="122">
        <v>134328</v>
      </c>
      <c r="E678" s="21"/>
      <c r="F678" s="24">
        <f t="shared" si="41"/>
        <v>0</v>
      </c>
      <c r="G678" s="60"/>
    </row>
    <row r="679" spans="1:7" x14ac:dyDescent="0.3">
      <c r="A679" s="14" t="s">
        <v>1094</v>
      </c>
      <c r="B679" s="15" t="str">
        <f>VLOOKUP($A679,'[2]1. COE '!$A$22:$D$812,2,FALSE)</f>
        <v>Concreto pobre (solado) e = 0.10 m</v>
      </c>
      <c r="C679" s="16" t="str">
        <f>VLOOKUP($A679,'[2]1. COE '!$A$22:$D$812,3,FALSE)</f>
        <v>M2</v>
      </c>
      <c r="D679" s="122">
        <v>79672</v>
      </c>
      <c r="E679" s="21"/>
      <c r="F679" s="24">
        <f t="shared" si="41"/>
        <v>0</v>
      </c>
      <c r="G679" s="60"/>
    </row>
    <row r="680" spans="1:7" x14ac:dyDescent="0.3">
      <c r="A680" s="14" t="s">
        <v>1095</v>
      </c>
      <c r="B680" s="15" t="str">
        <f>VLOOKUP($A680,'[2]1. COE '!$A$22:$D$812,2,FALSE)</f>
        <v>Concreto 2000 psi</v>
      </c>
      <c r="C680" s="16" t="str">
        <f>VLOOKUP($A680,'[2]1. COE '!$A$22:$D$812,3,FALSE)</f>
        <v>M3</v>
      </c>
      <c r="D680" s="122">
        <v>899902</v>
      </c>
      <c r="E680" s="21"/>
      <c r="F680" s="24">
        <f t="shared" si="41"/>
        <v>0</v>
      </c>
      <c r="G680" s="60"/>
    </row>
    <row r="681" spans="1:7" x14ac:dyDescent="0.3">
      <c r="A681" s="14" t="s">
        <v>1096</v>
      </c>
      <c r="B681" s="15" t="str">
        <f>VLOOKUP($A681,'[2]1. COE '!$A$22:$D$812,2,FALSE)</f>
        <v>Concreto 3000 psi</v>
      </c>
      <c r="C681" s="16" t="str">
        <f>VLOOKUP($A681,'[2]1. COE '!$A$22:$D$812,3,FALSE)</f>
        <v>M3</v>
      </c>
      <c r="D681" s="122">
        <v>1132724</v>
      </c>
      <c r="E681" s="21"/>
      <c r="F681" s="24">
        <f t="shared" si="41"/>
        <v>0</v>
      </c>
      <c r="G681" s="60"/>
    </row>
    <row r="682" spans="1:7" x14ac:dyDescent="0.3">
      <c r="A682" s="14" t="s">
        <v>1097</v>
      </c>
      <c r="B682" s="15" t="str">
        <f>VLOOKUP($A682,'[2]1. COE '!$A$22:$D$812,2,FALSE)</f>
        <v>Concreto 4000 psi</v>
      </c>
      <c r="C682" s="16" t="str">
        <f>VLOOKUP($A682,'[2]1. COE '!$A$22:$D$812,3,FALSE)</f>
        <v>M3</v>
      </c>
      <c r="D682" s="122">
        <v>1304692</v>
      </c>
      <c r="E682" s="21"/>
      <c r="F682" s="24">
        <f t="shared" si="41"/>
        <v>0</v>
      </c>
      <c r="G682" s="60"/>
    </row>
    <row r="683" spans="1:7" x14ac:dyDescent="0.3">
      <c r="A683" s="14" t="s">
        <v>1098</v>
      </c>
      <c r="B683" s="15" t="str">
        <f>VLOOKUP($A683,'[2]1. COE '!$A$22:$D$812,2,FALSE)</f>
        <v>Concreto 5000 psi</v>
      </c>
      <c r="C683" s="16" t="str">
        <f>VLOOKUP($A683,'[2]1. COE '!$A$22:$D$812,3,FALSE)</f>
        <v>M3</v>
      </c>
      <c r="D683" s="122">
        <v>1635023</v>
      </c>
      <c r="E683" s="21"/>
      <c r="F683" s="24">
        <f t="shared" si="41"/>
        <v>0</v>
      </c>
      <c r="G683" s="60"/>
    </row>
    <row r="684" spans="1:7" x14ac:dyDescent="0.3">
      <c r="A684" s="14" t="s">
        <v>1099</v>
      </c>
      <c r="B684" s="15" t="str">
        <f>VLOOKUP($A684,'[2]1. COE '!$A$22:$D$812,2,FALSE)</f>
        <v>Mortero de reparación estructural (tipo sikatop 122 plus)</v>
      </c>
      <c r="C684" s="16" t="str">
        <f>VLOOKUP($A684,'[2]1. COE '!$A$22:$D$812,3,FALSE)</f>
        <v>M2</v>
      </c>
      <c r="D684" s="122">
        <v>214243</v>
      </c>
      <c r="E684" s="21"/>
      <c r="F684" s="24">
        <f t="shared" si="41"/>
        <v>0</v>
      </c>
      <c r="G684" s="60"/>
    </row>
    <row r="685" spans="1:7" x14ac:dyDescent="0.3">
      <c r="A685" s="14" t="s">
        <v>1100</v>
      </c>
      <c r="B685" s="15" t="str">
        <f>VLOOKUP($A685,'[2]1. COE '!$A$22:$D$812,2,FALSE)</f>
        <v>Reparación de grietas y fisuras en concreto</v>
      </c>
      <c r="C685" s="16" t="str">
        <f>VLOOKUP($A685,'[2]1. COE '!$A$22:$D$812,3,FALSE)</f>
        <v>ML</v>
      </c>
      <c r="D685" s="122">
        <v>156122</v>
      </c>
      <c r="E685" s="21"/>
      <c r="F685" s="24">
        <f t="shared" si="41"/>
        <v>0</v>
      </c>
      <c r="G685" s="60"/>
    </row>
    <row r="686" spans="1:7" x14ac:dyDescent="0.3">
      <c r="A686" s="14" t="s">
        <v>1101</v>
      </c>
      <c r="B686" s="15" t="str">
        <f>VLOOKUP($A686,'[2]1. COE '!$A$22:$D$812,2,FALSE)</f>
        <v>Mortero de nivelación tipo groutt para anclajes y rellenos de precisión</v>
      </c>
      <c r="C686" s="16" t="str">
        <f>VLOOKUP($A686,'[2]1. COE '!$A$22:$D$812,3,FALSE)</f>
        <v>KG</v>
      </c>
      <c r="D686" s="122">
        <v>42554</v>
      </c>
      <c r="E686" s="21"/>
      <c r="F686" s="24">
        <f t="shared" si="41"/>
        <v>0</v>
      </c>
      <c r="G686" s="60"/>
    </row>
    <row r="687" spans="1:7" x14ac:dyDescent="0.3">
      <c r="A687" s="14" t="s">
        <v>1102</v>
      </c>
      <c r="B687" s="15" t="str">
        <f>VLOOKUP($A687,'[2]1. COE '!$A$22:$D$812,2,FALSE)</f>
        <v>Mortero 1:4 Impermeabilizado</v>
      </c>
      <c r="C687" s="16" t="str">
        <f>VLOOKUP($A687,'[2]1. COE '!$A$22:$D$812,3,FALSE)</f>
        <v>M3</v>
      </c>
      <c r="D687" s="122">
        <v>828356</v>
      </c>
      <c r="E687" s="33"/>
      <c r="F687" s="34">
        <f t="shared" si="41"/>
        <v>0</v>
      </c>
      <c r="G687" s="60"/>
    </row>
    <row r="688" spans="1:7" x14ac:dyDescent="0.3">
      <c r="A688" s="28" t="s">
        <v>1103</v>
      </c>
      <c r="B688" s="28" t="s">
        <v>1104</v>
      </c>
      <c r="C688" s="29"/>
      <c r="D688" s="129"/>
      <c r="E688" s="30"/>
      <c r="F688" s="31">
        <f>SUM(F689:F691)</f>
        <v>0</v>
      </c>
      <c r="G688" s="60"/>
    </row>
    <row r="689" spans="1:7" x14ac:dyDescent="0.3">
      <c r="A689" s="14" t="s">
        <v>1105</v>
      </c>
      <c r="B689" s="15" t="str">
        <f>VLOOKUP($A689,'[2]1. COE '!$A$22:$D$812,2,FALSE)</f>
        <v>Reparación de grietas, fisuras y juntas en fireproofing</v>
      </c>
      <c r="C689" s="16" t="str">
        <f>VLOOKUP($A689,'[2]1. COE '!$A$22:$D$812,3,FALSE)</f>
        <v>ML</v>
      </c>
      <c r="D689" s="122">
        <v>219373</v>
      </c>
      <c r="E689" s="17"/>
      <c r="F689" s="23">
        <f t="shared" ref="F689:F691" si="42">+ROUND(D689*E689,0)</f>
        <v>0</v>
      </c>
      <c r="G689" s="60"/>
    </row>
    <row r="690" spans="1:7" x14ac:dyDescent="0.3">
      <c r="A690" s="14" t="s">
        <v>1106</v>
      </c>
      <c r="B690" s="15" t="str">
        <f>VLOOKUP($A690,'[2]1. COE '!$A$22:$D$812,2,FALSE)</f>
        <v>Fireproofing en concreto</v>
      </c>
      <c r="C690" s="16" t="str">
        <f>VLOOKUP($A690,'[2]1. COE '!$A$22:$D$812,3,FALSE)</f>
        <v>M3</v>
      </c>
      <c r="D690" s="122">
        <v>1655182</v>
      </c>
      <c r="E690" s="21"/>
      <c r="F690" s="24">
        <f t="shared" si="42"/>
        <v>0</v>
      </c>
      <c r="G690" s="60"/>
    </row>
    <row r="691" spans="1:7" x14ac:dyDescent="0.3">
      <c r="A691" s="14" t="s">
        <v>1107</v>
      </c>
      <c r="B691" s="15" t="str">
        <f>VLOOKUP($A691,'[2]1. COE '!$A$22:$D$812,2,FALSE)</f>
        <v>Colocación y/o reparación de recubrimiento en fireproofing intumiscente</v>
      </c>
      <c r="C691" s="16" t="str">
        <f>VLOOKUP($A691,'[2]1. COE '!$A$22:$D$812,3,FALSE)</f>
        <v>M2</v>
      </c>
      <c r="D691" s="122">
        <v>1573551</v>
      </c>
      <c r="E691" s="21"/>
      <c r="F691" s="24">
        <f t="shared" si="42"/>
        <v>0</v>
      </c>
      <c r="G691" s="60"/>
    </row>
    <row r="692" spans="1:7" x14ac:dyDescent="0.3">
      <c r="A692" s="35" t="s">
        <v>1108</v>
      </c>
      <c r="B692" s="28" t="s">
        <v>1109</v>
      </c>
      <c r="C692" s="29"/>
      <c r="D692" s="129"/>
      <c r="E692" s="30"/>
      <c r="F692" s="31">
        <f>SUM(F693:F705)</f>
        <v>0</v>
      </c>
      <c r="G692" s="60"/>
    </row>
    <row r="693" spans="1:7" x14ac:dyDescent="0.3">
      <c r="A693" s="14" t="s">
        <v>1110</v>
      </c>
      <c r="B693" s="15" t="str">
        <f>VLOOKUP($A693,'[2]1. COE '!$A$22:$D$812,2,FALSE)</f>
        <v>Suministro, prefabricación e instalación de pernos de anclaje para embeber en concreto</v>
      </c>
      <c r="C693" s="16" t="str">
        <f>VLOOKUP($A693,'[2]1. COE '!$A$22:$D$812,3,FALSE)</f>
        <v>KG</v>
      </c>
      <c r="D693" s="122">
        <v>79265</v>
      </c>
      <c r="E693" s="21"/>
      <c r="F693" s="24">
        <f t="shared" ref="F693:F705" si="43">+ROUND(D693*E693,0)</f>
        <v>0</v>
      </c>
      <c r="G693" s="60"/>
    </row>
    <row r="694" spans="1:7" x14ac:dyDescent="0.3">
      <c r="A694" s="14" t="s">
        <v>1111</v>
      </c>
      <c r="B694" s="15" t="str">
        <f>VLOOKUP($A694,'[2]1. COE '!$A$22:$D$812,2,FALSE)</f>
        <v>Suministro, prefabricación e instalación de pernos de anclaje para instalar con epóxico</v>
      </c>
      <c r="C694" s="16" t="str">
        <f>VLOOKUP($A694,'[2]1. COE '!$A$22:$D$812,3,FALSE)</f>
        <v>KG</v>
      </c>
      <c r="D694" s="122">
        <v>118162</v>
      </c>
      <c r="E694" s="21"/>
      <c r="F694" s="24">
        <f t="shared" si="43"/>
        <v>0</v>
      </c>
      <c r="G694" s="60"/>
    </row>
    <row r="695" spans="1:7" x14ac:dyDescent="0.3">
      <c r="A695" s="14" t="s">
        <v>1112</v>
      </c>
      <c r="B695" s="15" t="str">
        <f>VLOOKUP($A695,'[2]1. COE '!$A$22:$D$812,2,FALSE)</f>
        <v>Suministro, prefabricación e instalación de pernos de anclaje para instalación mecánica</v>
      </c>
      <c r="C695" s="16" t="str">
        <f>VLOOKUP($A695,'[2]1. COE '!$A$22:$D$812,3,FALSE)</f>
        <v>KG</v>
      </c>
      <c r="D695" s="122">
        <v>109275</v>
      </c>
      <c r="E695" s="21"/>
      <c r="F695" s="24">
        <f t="shared" si="43"/>
        <v>0</v>
      </c>
      <c r="G695" s="60"/>
    </row>
    <row r="696" spans="1:7" x14ac:dyDescent="0.3">
      <c r="A696" s="14" t="s">
        <v>1113</v>
      </c>
      <c r="B696" s="15" t="str">
        <f>VLOOKUP($A696,'[2]1. COE '!$A$22:$D$812,2,FALSE)</f>
        <v>Suministro e instalación de malla electrosoldada</v>
      </c>
      <c r="C696" s="16" t="str">
        <f>VLOOKUP($A696,'[2]1. COE '!$A$22:$D$812,3,FALSE)</f>
        <v>KG</v>
      </c>
      <c r="D696" s="122">
        <v>28969</v>
      </c>
      <c r="E696" s="21"/>
      <c r="F696" s="24">
        <f t="shared" si="43"/>
        <v>0</v>
      </c>
      <c r="G696" s="60"/>
    </row>
    <row r="697" spans="1:7" x14ac:dyDescent="0.3">
      <c r="A697" s="14" t="s">
        <v>1114</v>
      </c>
      <c r="B697" s="15" t="str">
        <f>VLOOKUP($A697,'[2]1. COE '!$A$22:$D$812,2,FALSE)</f>
        <v>Acero de refuerzo (Incluye reemplazo, suministro e instalación)</v>
      </c>
      <c r="C697" s="16" t="str">
        <f>VLOOKUP($A697,'[2]1. COE '!$A$22:$D$812,3,FALSE)</f>
        <v>KG</v>
      </c>
      <c r="D697" s="122">
        <v>14300</v>
      </c>
      <c r="E697" s="21"/>
      <c r="F697" s="24">
        <f t="shared" si="43"/>
        <v>0</v>
      </c>
      <c r="G697" s="60"/>
    </row>
    <row r="698" spans="1:7" x14ac:dyDescent="0.3">
      <c r="A698" s="14" t="s">
        <v>1115</v>
      </c>
      <c r="B698" s="15" t="str">
        <f>VLOOKUP($A698,'[2]1. COE '!$A$22:$D$812,2,FALSE)</f>
        <v>Desmantelamiento de estructuras metálicas (Incluye retiro, transporte y disposición)</v>
      </c>
      <c r="C698" s="16" t="str">
        <f>VLOOKUP($A698,'[2]1. COE '!$A$22:$D$812,3,FALSE)</f>
        <v>KG</v>
      </c>
      <c r="D698" s="122">
        <v>11014</v>
      </c>
      <c r="E698" s="21"/>
      <c r="F698" s="24">
        <f t="shared" si="43"/>
        <v>0</v>
      </c>
      <c r="G698" s="60"/>
    </row>
    <row r="699" spans="1:7" x14ac:dyDescent="0.3">
      <c r="A699" s="14" t="s">
        <v>1116</v>
      </c>
      <c r="B699" s="15" t="str">
        <f>VLOOKUP($A699,'[2]1. COE '!$A$22:$D$812,2,FALSE)</f>
        <v>Retiro y reinstalación de estructura metálica</v>
      </c>
      <c r="C699" s="16" t="str">
        <f>VLOOKUP($A699,'[2]1. COE '!$A$22:$D$812,3,FALSE)</f>
        <v>KG</v>
      </c>
      <c r="D699" s="122">
        <v>24617</v>
      </c>
      <c r="E699" s="21"/>
      <c r="F699" s="24">
        <f t="shared" si="43"/>
        <v>0</v>
      </c>
      <c r="G699" s="60"/>
    </row>
    <row r="700" spans="1:7" x14ac:dyDescent="0.3">
      <c r="A700" s="14" t="s">
        <v>1117</v>
      </c>
      <c r="B700" s="15" t="str">
        <f>VLOOKUP($A700,'[2]1. COE '!$A$22:$D$812,2,FALSE)</f>
        <v>Estructura metálica (Incluye suministro e instalación)</v>
      </c>
      <c r="C700" s="16" t="str">
        <f>VLOOKUP($A700,'[2]1. COE '!$A$22:$D$812,3,FALSE)</f>
        <v>KG</v>
      </c>
      <c r="D700" s="122">
        <v>22558</v>
      </c>
      <c r="E700" s="21"/>
      <c r="F700" s="24">
        <f t="shared" si="43"/>
        <v>0</v>
      </c>
      <c r="G700" s="60"/>
    </row>
    <row r="701" spans="1:7" x14ac:dyDescent="0.3">
      <c r="A701" s="14" t="s">
        <v>1118</v>
      </c>
      <c r="B701" s="15" t="str">
        <f>VLOOKUP($A701,'[2]1. COE '!$A$22:$D$812,2,FALSE)</f>
        <v>Estructura metálica galvanizada en caliente (Suministro e instalación)</v>
      </c>
      <c r="C701" s="16" t="str">
        <f>VLOOKUP($A701,'[2]1. COE '!$A$22:$D$812,3,FALSE)</f>
        <v>KG</v>
      </c>
      <c r="D701" s="122">
        <v>27800</v>
      </c>
      <c r="E701" s="21"/>
      <c r="F701" s="24">
        <f t="shared" si="43"/>
        <v>0</v>
      </c>
      <c r="G701" s="60"/>
    </row>
    <row r="702" spans="1:7" x14ac:dyDescent="0.3">
      <c r="A702" s="14" t="s">
        <v>1119</v>
      </c>
      <c r="B702" s="15" t="str">
        <f>VLOOKUP($A702,'[2]1. COE '!$A$22:$D$812,2,FALSE)</f>
        <v>Peldaños de escalera metálicos (suministro e instalación)</v>
      </c>
      <c r="C702" s="16" t="str">
        <f>VLOOKUP($A702,'[2]1. COE '!$A$22:$D$812,3,FALSE)</f>
        <v>UN</v>
      </c>
      <c r="D702" s="122">
        <v>176607</v>
      </c>
      <c r="E702" s="21"/>
      <c r="F702" s="24">
        <f t="shared" si="43"/>
        <v>0</v>
      </c>
      <c r="G702" s="60"/>
    </row>
    <row r="703" spans="1:7" x14ac:dyDescent="0.3">
      <c r="A703" s="14" t="s">
        <v>1120</v>
      </c>
      <c r="B703" s="15" t="str">
        <f>VLOOKUP($A703,'[2]1. COE '!$A$22:$D$812,2,FALSE)</f>
        <v>Reparación de recubrimiento galvanizado</v>
      </c>
      <c r="C703" s="16" t="str">
        <f>VLOOKUP($A703,'[2]1. COE '!$A$22:$D$812,3,FALSE)</f>
        <v>M2</v>
      </c>
      <c r="D703" s="122">
        <v>91440</v>
      </c>
      <c r="E703" s="21"/>
      <c r="F703" s="24">
        <f t="shared" si="43"/>
        <v>0</v>
      </c>
      <c r="G703" s="60"/>
    </row>
    <row r="704" spans="1:7" x14ac:dyDescent="0.3">
      <c r="A704" s="14" t="s">
        <v>1121</v>
      </c>
      <c r="B704" s="15" t="str">
        <f>VLOOKUP($A704,'[2]1. COE '!$A$22:$D$812,2,FALSE)</f>
        <v>Recubrimiento epóxico para estructuras metálicas</v>
      </c>
      <c r="C704" s="16" t="str">
        <f>VLOOKUP($A704,'[2]1. COE '!$A$22:$D$812,3,FALSE)</f>
        <v>M2</v>
      </c>
      <c r="D704" s="122">
        <v>41272</v>
      </c>
      <c r="E704" s="21"/>
      <c r="F704" s="24">
        <f t="shared" si="43"/>
        <v>0</v>
      </c>
      <c r="G704" s="60"/>
    </row>
    <row r="705" spans="1:7" x14ac:dyDescent="0.3">
      <c r="A705" s="14" t="s">
        <v>1122</v>
      </c>
      <c r="B705" s="15" t="str">
        <f>VLOOKUP($A705,'[2]1. COE '!$A$22:$D$812,2,FALSE)</f>
        <v>Limpieza y pintura de estructuras metálicas</v>
      </c>
      <c r="C705" s="16" t="str">
        <f>VLOOKUP($A705,'[2]1. COE '!$A$22:$D$812,3,FALSE)</f>
        <v>M2</v>
      </c>
      <c r="D705" s="122">
        <v>119277</v>
      </c>
      <c r="E705" s="21"/>
      <c r="F705" s="24">
        <f t="shared" si="43"/>
        <v>0</v>
      </c>
      <c r="G705" s="60"/>
    </row>
    <row r="706" spans="1:7" x14ac:dyDescent="0.3">
      <c r="A706" s="35" t="s">
        <v>1123</v>
      </c>
      <c r="B706" s="28" t="s">
        <v>1124</v>
      </c>
      <c r="C706" s="29"/>
      <c r="D706" s="129"/>
      <c r="E706" s="30"/>
      <c r="F706" s="31">
        <f>SUM(F707:F715)</f>
        <v>0</v>
      </c>
      <c r="G706" s="60"/>
    </row>
    <row r="707" spans="1:7" x14ac:dyDescent="0.3">
      <c r="A707" s="14" t="s">
        <v>1125</v>
      </c>
      <c r="B707" s="15" t="str">
        <f>VLOOKUP($A707,'[2]1. COE '!$A$22:$D$812,2,FALSE)</f>
        <v>Reemplazo y/o instalación de rejillas en fibra de vidrio (Incluye retiro, suministro e instalación)</v>
      </c>
      <c r="C707" s="16" t="str">
        <f>VLOOKUP($A707,'[2]1. COE '!$A$22:$D$812,3,FALSE)</f>
        <v>M2</v>
      </c>
      <c r="D707" s="122">
        <v>625002</v>
      </c>
      <c r="E707" s="21"/>
      <c r="F707" s="24">
        <f t="shared" ref="F707:F715" si="44">+ROUND(D707*E707,0)</f>
        <v>0</v>
      </c>
      <c r="G707" s="60"/>
    </row>
    <row r="708" spans="1:7" x14ac:dyDescent="0.3">
      <c r="A708" s="14" t="s">
        <v>1126</v>
      </c>
      <c r="B708" s="15" t="str">
        <f>VLOOKUP($A708,'[2]1. COE '!$A$22:$D$812,2,FALSE)</f>
        <v>Demolición manual de concretos y retiro de material en espacios confinados y/o atmósfera peligrosa</v>
      </c>
      <c r="C708" s="16" t="str">
        <f>VLOOKUP($A708,'[2]1. COE '!$A$22:$D$812,3,FALSE)</f>
        <v>M3</v>
      </c>
      <c r="D708" s="122">
        <v>657812</v>
      </c>
      <c r="E708" s="21"/>
      <c r="F708" s="24">
        <f t="shared" si="44"/>
        <v>0</v>
      </c>
      <c r="G708" s="60"/>
    </row>
    <row r="709" spans="1:7" x14ac:dyDescent="0.3">
      <c r="A709" s="14" t="s">
        <v>1127</v>
      </c>
      <c r="B709" s="15" t="str">
        <f>VLOOKUP($A709,'[2]1. COE '!$A$22:$D$812,2,FALSE)</f>
        <v>Demolición mecánica de concretos y retiro de material en espacios confinados y/o atmósfera peligrosa</v>
      </c>
      <c r="C709" s="16" t="str">
        <f>VLOOKUP($A709,'[2]1. COE '!$A$22:$D$812,3,FALSE)</f>
        <v>M3</v>
      </c>
      <c r="D709" s="122">
        <v>602047</v>
      </c>
      <c r="E709" s="21"/>
      <c r="F709" s="24">
        <f t="shared" si="44"/>
        <v>0</v>
      </c>
      <c r="G709" s="60"/>
    </row>
    <row r="710" spans="1:7" x14ac:dyDescent="0.3">
      <c r="A710" s="14" t="s">
        <v>1128</v>
      </c>
      <c r="B710" s="15" t="str">
        <f>VLOOKUP($A710,'[2]1. COE '!$A$22:$D$812,2,FALSE)</f>
        <v>Mortero de reparación estructural en espacios confinados y/o atmósfera peligrosa</v>
      </c>
      <c r="C710" s="16" t="str">
        <f>VLOOKUP($A710,'[2]1. COE '!$A$22:$D$812,3,FALSE)</f>
        <v>M2</v>
      </c>
      <c r="D710" s="122">
        <v>281260</v>
      </c>
      <c r="E710" s="21"/>
      <c r="F710" s="24">
        <f t="shared" si="44"/>
        <v>0</v>
      </c>
      <c r="G710" s="60"/>
    </row>
    <row r="711" spans="1:7" x14ac:dyDescent="0.3">
      <c r="A711" s="14" t="s">
        <v>1129</v>
      </c>
      <c r="B711" s="15" t="str">
        <f>VLOOKUP($A711,'[2]1. COE '!$A$22:$D$812,2,FALSE)</f>
        <v>Instalación cintas de PVC para juntas</v>
      </c>
      <c r="C711" s="16" t="str">
        <f>VLOOKUP($A711,'[2]1. COE '!$A$22:$D$812,3,FALSE)</f>
        <v>ML</v>
      </c>
      <c r="D711" s="122">
        <v>173444</v>
      </c>
      <c r="E711" s="21"/>
      <c r="F711" s="24">
        <f t="shared" si="44"/>
        <v>0</v>
      </c>
      <c r="G711" s="60"/>
    </row>
    <row r="712" spans="1:7" x14ac:dyDescent="0.3">
      <c r="A712" s="14" t="s">
        <v>1130</v>
      </c>
      <c r="B712" s="15" t="str">
        <f>VLOOKUP($A712,'[2]1. COE '!$A$22:$D$812,2,FALSE)</f>
        <v>Limpieza y retiro de sedimentos en tuberías de drenaje en sistemas cerrados</v>
      </c>
      <c r="C712" s="16" t="str">
        <f>VLOOKUP($A712,'[2]1. COE '!$A$22:$D$812,3,FALSE)</f>
        <v>ML</v>
      </c>
      <c r="D712" s="122">
        <v>103431</v>
      </c>
      <c r="E712" s="21"/>
      <c r="F712" s="24">
        <f t="shared" si="44"/>
        <v>0</v>
      </c>
      <c r="G712" s="60"/>
    </row>
    <row r="713" spans="1:7" x14ac:dyDescent="0.3">
      <c r="A713" s="14" t="s">
        <v>1131</v>
      </c>
      <c r="B713" s="15" t="str">
        <f>VLOOKUP($A713,'[2]1. COE '!$A$22:$D$812,2,FALSE)</f>
        <v>Reemplazo y/o instalación de tuberías de drenaje en PVC  (Incluye retiro, suministro e instalación)</v>
      </c>
      <c r="C713" s="16" t="str">
        <f>VLOOKUP($A713,'[2]1. COE '!$A$22:$D$812,3,FALSE)</f>
        <v>ML</v>
      </c>
      <c r="D713" s="122">
        <v>28014</v>
      </c>
      <c r="E713" s="21"/>
      <c r="F713" s="24">
        <f t="shared" si="44"/>
        <v>0</v>
      </c>
      <c r="G713" s="60"/>
    </row>
    <row r="714" spans="1:7" x14ac:dyDescent="0.3">
      <c r="A714" s="14" t="s">
        <v>1132</v>
      </c>
      <c r="B714" s="15" t="str">
        <f>VLOOKUP($A714,'[2]1. COE '!$A$22:$D$812,2,FALSE)</f>
        <v>Reemplazo y/o instalación de tuberías de drenaje en Acero Carbón  (Incluye retiro, suministro e instalación)</v>
      </c>
      <c r="C714" s="16" t="str">
        <f>VLOOKUP($A714,'[2]1. COE '!$A$22:$D$812,3,FALSE)</f>
        <v>ML</v>
      </c>
      <c r="D714" s="122">
        <v>120212</v>
      </c>
      <c r="E714" s="21"/>
      <c r="F714" s="24">
        <f t="shared" si="44"/>
        <v>0</v>
      </c>
      <c r="G714" s="60"/>
    </row>
    <row r="715" spans="1:7" x14ac:dyDescent="0.3">
      <c r="A715" s="14" t="s">
        <v>1133</v>
      </c>
      <c r="B715" s="15" t="str">
        <f>VLOOKUP($A715,'[2]1. COE '!$A$22:$D$812,2,FALSE)</f>
        <v>Reemplazo y/o instalación de tuberías de drenaje en HDPE (Incluye retiro, suministro e instalación)</v>
      </c>
      <c r="C715" s="16" t="str">
        <f>VLOOKUP($A715,'[2]1. COE '!$A$22:$D$812,3,FALSE)</f>
        <v>ML</v>
      </c>
      <c r="D715" s="122">
        <v>195902</v>
      </c>
      <c r="E715" s="21"/>
      <c r="F715" s="24">
        <f t="shared" si="44"/>
        <v>0</v>
      </c>
      <c r="G715" s="60"/>
    </row>
    <row r="716" spans="1:7" x14ac:dyDescent="0.3">
      <c r="A716" s="35" t="s">
        <v>1134</v>
      </c>
      <c r="B716" s="28" t="s">
        <v>1135</v>
      </c>
      <c r="C716" s="29"/>
      <c r="D716" s="129"/>
      <c r="E716" s="30"/>
      <c r="F716" s="31">
        <f>SUM(F717:F735)</f>
        <v>0</v>
      </c>
      <c r="G716" s="60"/>
    </row>
    <row r="717" spans="1:7" x14ac:dyDescent="0.3">
      <c r="A717" s="14" t="s">
        <v>1136</v>
      </c>
      <c r="B717" s="15" t="str">
        <f>VLOOKUP($A717,'[2]1. COE '!$A$22:$D$812,2,FALSE)</f>
        <v>Recubrimiento epóxico de resistencia química para concreto (Tipo Sikaguard 63N)</v>
      </c>
      <c r="C717" s="16" t="str">
        <f>VLOOKUP($A717,'[2]1. COE '!$A$22:$D$812,3,FALSE)</f>
        <v>M2</v>
      </c>
      <c r="D717" s="122">
        <v>123991</v>
      </c>
      <c r="E717" s="21"/>
      <c r="F717" s="24">
        <f t="shared" ref="F717:F735" si="45">+ROUND(D717*E717,0)</f>
        <v>0</v>
      </c>
      <c r="G717" s="60"/>
    </row>
    <row r="718" spans="1:7" ht="28.8" x14ac:dyDescent="0.3">
      <c r="A718" s="14" t="s">
        <v>1137</v>
      </c>
      <c r="B718" s="27" t="str">
        <f>VLOOKUP($A718,'[2]1. COE '!$A$22:$D$812,2,FALSE)</f>
        <v>Recubrimiento epóxico de resistencia química para concreto (Tipo Sikaguard 63N) en espacios confinados y/o atmósfera peligrosa</v>
      </c>
      <c r="C718" s="16" t="str">
        <f>VLOOKUP($A718,'[2]1. COE '!$A$22:$D$812,3,FALSE)</f>
        <v>M2</v>
      </c>
      <c r="D718" s="122">
        <v>138869</v>
      </c>
      <c r="E718" s="21"/>
      <c r="F718" s="24">
        <f t="shared" si="45"/>
        <v>0</v>
      </c>
      <c r="G718" s="60"/>
    </row>
    <row r="719" spans="1:7" x14ac:dyDescent="0.3">
      <c r="A719" s="14" t="s">
        <v>1138</v>
      </c>
      <c r="B719" s="15" t="str">
        <f>VLOOKUP($A719,'[2]1. COE '!$A$22:$D$812,2,FALSE)</f>
        <v>Recubrimiento con producto reforzado en cuarzo (tipo ARC-988) e=6 mm</v>
      </c>
      <c r="C719" s="16" t="str">
        <f>VLOOKUP($A719,'[2]1. COE '!$A$22:$D$812,3,FALSE)</f>
        <v>M2</v>
      </c>
      <c r="D719" s="122">
        <v>979131</v>
      </c>
      <c r="E719" s="21"/>
      <c r="F719" s="24">
        <f t="shared" si="45"/>
        <v>0</v>
      </c>
      <c r="G719" s="60"/>
    </row>
    <row r="720" spans="1:7" ht="28.8" x14ac:dyDescent="0.3">
      <c r="A720" s="14" t="s">
        <v>1139</v>
      </c>
      <c r="B720" s="27" t="str">
        <f>VLOOKUP($A720,'[2]1. COE '!$A$22:$D$812,2,FALSE)</f>
        <v>Recubrimiento con producto reforzado en cuarzo (tipo ARC-988) e=6 mm en espacios confinados y/o atmósfera peligrosa</v>
      </c>
      <c r="C720" s="16" t="str">
        <f>VLOOKUP($A720,'[2]1. COE '!$A$22:$D$812,3,FALSE)</f>
        <v>M2</v>
      </c>
      <c r="D720" s="122">
        <v>1001829</v>
      </c>
      <c r="E720" s="21"/>
      <c r="F720" s="24">
        <f t="shared" si="45"/>
        <v>0</v>
      </c>
      <c r="G720" s="60"/>
    </row>
    <row r="721" spans="1:7" x14ac:dyDescent="0.3">
      <c r="A721" s="14" t="s">
        <v>1140</v>
      </c>
      <c r="B721" s="15" t="str">
        <f>VLOOKUP($A721,'[2]1. COE '!$A$22:$D$812,2,FALSE)</f>
        <v>Recubrimiento Bitumastic 300M</v>
      </c>
      <c r="C721" s="16" t="str">
        <f>VLOOKUP($A721,'[2]1. COE '!$A$22:$D$812,3,FALSE)</f>
        <v>M2</v>
      </c>
      <c r="D721" s="122">
        <v>217869</v>
      </c>
      <c r="E721" s="21"/>
      <c r="F721" s="24">
        <f t="shared" si="45"/>
        <v>0</v>
      </c>
      <c r="G721" s="60"/>
    </row>
    <row r="722" spans="1:7" x14ac:dyDescent="0.3">
      <c r="A722" s="14" t="s">
        <v>1141</v>
      </c>
      <c r="B722" s="15" t="str">
        <f>VLOOKUP($A722,'[2]1. COE '!$A$22:$D$812,2,FALSE)</f>
        <v>Recubrimiento  Ceilcote Flakeline 2000 (Incluye prime 680 M)</v>
      </c>
      <c r="C722" s="16" t="str">
        <f>VLOOKUP($A722,'[2]1. COE '!$A$22:$D$812,3,FALSE)</f>
        <v>M2</v>
      </c>
      <c r="D722" s="122">
        <v>291768</v>
      </c>
      <c r="E722" s="21"/>
      <c r="F722" s="24">
        <f t="shared" si="45"/>
        <v>0</v>
      </c>
      <c r="G722" s="60"/>
    </row>
    <row r="723" spans="1:7" x14ac:dyDescent="0.3">
      <c r="A723" s="14" t="s">
        <v>1142</v>
      </c>
      <c r="B723" s="15" t="str">
        <f>VLOOKUP($A723,'[2]1. COE '!$A$22:$D$812,2,FALSE)</f>
        <v>Recubrimiento Ceilcote Flakeline 600HB</v>
      </c>
      <c r="C723" s="16" t="str">
        <f>VLOOKUP($A723,'[2]1. COE '!$A$22:$D$812,3,FALSE)</f>
        <v>M2</v>
      </c>
      <c r="D723" s="122">
        <v>229165</v>
      </c>
      <c r="E723" s="21"/>
      <c r="F723" s="24">
        <f t="shared" si="45"/>
        <v>0</v>
      </c>
      <c r="G723" s="60"/>
    </row>
    <row r="724" spans="1:7" x14ac:dyDescent="0.3">
      <c r="A724" s="14" t="s">
        <v>1143</v>
      </c>
      <c r="B724" s="15" t="str">
        <f>VLOOKUP($A724,'[2]1. COE '!$A$22:$D$812,2,FALSE)</f>
        <v>Recubrimiento Flakeline prime 680 M</v>
      </c>
      <c r="C724" s="16" t="str">
        <f>VLOOKUP($A724,'[2]1. COE '!$A$22:$D$812,3,FALSE)</f>
        <v>M2</v>
      </c>
      <c r="D724" s="122">
        <v>185656</v>
      </c>
      <c r="E724" s="21"/>
      <c r="F724" s="24">
        <f t="shared" si="45"/>
        <v>0</v>
      </c>
      <c r="G724" s="60"/>
    </row>
    <row r="725" spans="1:7" x14ac:dyDescent="0.3">
      <c r="A725" s="14" t="s">
        <v>1144</v>
      </c>
      <c r="B725" s="15" t="str">
        <f>VLOOKUP($A725,'[2]1. COE '!$A$22:$D$812,2,FALSE)</f>
        <v>Recubrimiento Chemline 784/32</v>
      </c>
      <c r="C725" s="16" t="str">
        <f>VLOOKUP($A725,'[2]1. COE '!$A$22:$D$812,3,FALSE)</f>
        <v>M2</v>
      </c>
      <c r="D725" s="122">
        <v>228675</v>
      </c>
      <c r="E725" s="21"/>
      <c r="F725" s="24">
        <f t="shared" si="45"/>
        <v>0</v>
      </c>
      <c r="G725" s="60"/>
    </row>
    <row r="726" spans="1:7" x14ac:dyDescent="0.3">
      <c r="A726" s="14" t="s">
        <v>1145</v>
      </c>
      <c r="B726" s="15" t="str">
        <f>VLOOKUP($A726,'[2]1. COE '!$A$22:$D$812,2,FALSE)</f>
        <v>Recubrimiento epóxico de resistencia química para concreto (Tipo Sikadur®-42 grout pak LE )</v>
      </c>
      <c r="C726" s="16" t="str">
        <f>VLOOKUP($A726,'[2]1. COE '!$A$22:$D$812,3,FALSE)</f>
        <v>KG</v>
      </c>
      <c r="D726" s="122">
        <v>81335</v>
      </c>
      <c r="E726" s="21"/>
      <c r="F726" s="24">
        <f t="shared" si="45"/>
        <v>0</v>
      </c>
      <c r="G726" s="60"/>
    </row>
    <row r="727" spans="1:7" x14ac:dyDescent="0.3">
      <c r="A727" s="14" t="s">
        <v>1146</v>
      </c>
      <c r="B727" s="15" t="str">
        <f>VLOOKUP($A727,'[2]1. COE '!$A$22:$D$812,2,FALSE)</f>
        <v xml:space="preserve">Suministro y aplicación de barrera de vapor para paredes sikaguard 720 epocem  o equivalente </v>
      </c>
      <c r="C727" s="16" t="str">
        <f>VLOOKUP($A727,'[2]1. COE '!$A$22:$D$812,3,FALSE)</f>
        <v>M2</v>
      </c>
      <c r="D727" s="122">
        <v>160995</v>
      </c>
      <c r="E727" s="21"/>
      <c r="F727" s="24">
        <f t="shared" si="45"/>
        <v>0</v>
      </c>
      <c r="G727" s="60"/>
    </row>
    <row r="728" spans="1:7" x14ac:dyDescent="0.3">
      <c r="A728" s="14" t="s">
        <v>1147</v>
      </c>
      <c r="B728" s="15" t="str">
        <f>VLOOKUP($A728,'[2]1. COE '!$A$22:$D$812,2,FALSE)</f>
        <v>Grout cementoso (Sikagrout® 212)</v>
      </c>
      <c r="C728" s="16" t="str">
        <f>VLOOKUP($A728,'[2]1. COE '!$A$22:$D$812,3,FALSE)</f>
        <v>KG</v>
      </c>
      <c r="D728" s="122">
        <v>25797</v>
      </c>
      <c r="E728" s="21"/>
      <c r="F728" s="24">
        <f t="shared" si="45"/>
        <v>0</v>
      </c>
      <c r="G728" s="60"/>
    </row>
    <row r="729" spans="1:7" x14ac:dyDescent="0.3">
      <c r="A729" s="14" t="s">
        <v>1148</v>
      </c>
      <c r="B729" s="15" t="str">
        <f>VLOOKUP($A729,'[2]1. COE '!$A$22:$D$812,2,FALSE)</f>
        <v>Puente de adherencia (sikadur 32 primer o equivalente)</v>
      </c>
      <c r="C729" s="16" t="str">
        <f>VLOOKUP($A729,'[2]1. COE '!$A$22:$D$812,3,FALSE)</f>
        <v>M2</v>
      </c>
      <c r="D729" s="122">
        <v>84133</v>
      </c>
      <c r="E729" s="21"/>
      <c r="F729" s="24">
        <f t="shared" si="45"/>
        <v>0</v>
      </c>
      <c r="G729" s="60"/>
    </row>
    <row r="730" spans="1:7" x14ac:dyDescent="0.3">
      <c r="A730" s="14" t="s">
        <v>1149</v>
      </c>
      <c r="B730" s="15" t="str">
        <f>VLOOKUP($A730,'[2]1. COE '!$A$22:$D$812,2,FALSE)</f>
        <v>Epóxico para anclajes (Sikadur® Anchor Fix-4 )</v>
      </c>
      <c r="C730" s="16" t="str">
        <f>VLOOKUP($A730,'[2]1. COE '!$A$22:$D$812,3,FALSE)</f>
        <v>KG</v>
      </c>
      <c r="D730" s="122">
        <v>61148</v>
      </c>
      <c r="E730" s="21"/>
      <c r="F730" s="24">
        <f t="shared" si="45"/>
        <v>0</v>
      </c>
      <c r="G730" s="60"/>
    </row>
    <row r="731" spans="1:7" x14ac:dyDescent="0.3">
      <c r="A731" s="14" t="s">
        <v>1150</v>
      </c>
      <c r="B731" s="15" t="str">
        <f>VLOOKUP($A731,'[2]1. COE '!$A$22:$D$812,2,FALSE)</f>
        <v>Epóxico para inyección estructural (Sikadur® Crack Weld ) O similar</v>
      </c>
      <c r="C731" s="16" t="str">
        <f>VLOOKUP($A731,'[2]1. COE '!$A$22:$D$812,3,FALSE)</f>
        <v>LT</v>
      </c>
      <c r="D731" s="122">
        <v>928361</v>
      </c>
      <c r="E731" s="21"/>
      <c r="F731" s="24">
        <f t="shared" si="45"/>
        <v>0</v>
      </c>
      <c r="G731" s="60"/>
    </row>
    <row r="732" spans="1:7" x14ac:dyDescent="0.3">
      <c r="A732" s="14" t="s">
        <v>1151</v>
      </c>
      <c r="B732" s="15" t="str">
        <f>VLOOKUP($A732,'[2]1. COE '!$A$22:$D$812,2,FALSE)</f>
        <v>Junta de piso para hidrocarburos (Sikadur® Crack Weld )</v>
      </c>
      <c r="C732" s="16" t="str">
        <f>VLOOKUP($A732,'[2]1. COE '!$A$22:$D$812,3,FALSE)</f>
        <v>ML</v>
      </c>
      <c r="D732" s="122">
        <v>63736</v>
      </c>
      <c r="E732" s="21"/>
      <c r="F732" s="24">
        <f t="shared" si="45"/>
        <v>0</v>
      </c>
      <c r="G732" s="60"/>
    </row>
    <row r="733" spans="1:7" ht="43.2" x14ac:dyDescent="0.3">
      <c r="A733" s="14" t="s">
        <v>1152</v>
      </c>
      <c r="B733" s="27" t="str">
        <f>VLOOKUP($A733,'[2]1. COE '!$A$22:$D$812,2,FALSE)</f>
        <v>Prefabricación, desmontaje e instalación de tuberías, cárcamos, tambores, tanques y equipos en POLIESTER REFORZADO CON FIBRA DE VIDRIO - PRFV. Incluye accesorios tapas de Man-Holes y boquillas. Incluye suministro de materiales.</v>
      </c>
      <c r="C733" s="16" t="str">
        <f>VLOOKUP($A733,'[2]1. COE '!$A$22:$D$812,3,FALSE)</f>
        <v>M2</v>
      </c>
      <c r="D733" s="122">
        <v>2887143</v>
      </c>
      <c r="E733" s="21"/>
      <c r="F733" s="24">
        <f t="shared" si="45"/>
        <v>0</v>
      </c>
      <c r="G733" s="60"/>
    </row>
    <row r="734" spans="1:7" ht="43.2" x14ac:dyDescent="0.3">
      <c r="A734" s="14" t="s">
        <v>1153</v>
      </c>
      <c r="B734" s="27" t="str">
        <f>VLOOKUP($A734,'[2]1. COE '!$A$22:$D$812,2,FALSE)</f>
        <v>Inspección, reparación y relainning de tuberías, cárcamos, tambores, tanques y equipos en POLIESTER REFORZADO CON FIBRA DE VIDRIO - PRFV. Incluye accesorios, tapas de Man-Holes y boquillas. Incluye suministro de materiales.</v>
      </c>
      <c r="C734" s="16" t="str">
        <f>VLOOKUP($A734,'[2]1. COE '!$A$22:$D$812,3,FALSE)</f>
        <v>M2</v>
      </c>
      <c r="D734" s="122">
        <v>1765149</v>
      </c>
      <c r="E734" s="21"/>
      <c r="F734" s="24">
        <f t="shared" si="45"/>
        <v>0</v>
      </c>
      <c r="G734" s="60"/>
    </row>
    <row r="735" spans="1:7" ht="43.2" x14ac:dyDescent="0.3">
      <c r="A735" s="14" t="s">
        <v>1154</v>
      </c>
      <c r="B735" s="27" t="str">
        <f>VLOOKUP($A735,'[2]1. COE '!$A$22:$D$812,2,FALSE)</f>
        <v>Inspección, pintura externa de las tuberías, cárcamos, tambores y tanques de POLIESTER REFORZADO CON FIBRA DE VIDRIO - PRFV. Incluyendo accesorios, tapas de Man-Holes y boquillas. Incluye suministro de materiales.</v>
      </c>
      <c r="C735" s="16" t="str">
        <f>VLOOKUP($A735,'[2]1. COE '!$A$22:$D$812,3,FALSE)</f>
        <v>M2</v>
      </c>
      <c r="D735" s="122">
        <v>653499</v>
      </c>
      <c r="E735" s="21"/>
      <c r="F735" s="24">
        <f t="shared" si="45"/>
        <v>0</v>
      </c>
      <c r="G735" s="60"/>
    </row>
    <row r="736" spans="1:7" x14ac:dyDescent="0.3">
      <c r="A736" s="35" t="s">
        <v>1155</v>
      </c>
      <c r="B736" s="28" t="s">
        <v>1156</v>
      </c>
      <c r="C736" s="29"/>
      <c r="D736" s="129"/>
      <c r="E736" s="30"/>
      <c r="F736" s="31">
        <f>SUM(F737:F754)</f>
        <v>0</v>
      </c>
      <c r="G736" s="60"/>
    </row>
    <row r="737" spans="1:7" x14ac:dyDescent="0.3">
      <c r="A737" s="14" t="s">
        <v>1157</v>
      </c>
      <c r="B737" s="15" t="str">
        <f>VLOOKUP($A737,'[2]1. COE '!$A$22:$D$812,2,FALSE)</f>
        <v>Excavaciones con profundidad menor a 1,5 m</v>
      </c>
      <c r="C737" s="16" t="str">
        <f>VLOOKUP($A737,'[2]1. COE '!$A$22:$D$812,3,FALSE)</f>
        <v>M3</v>
      </c>
      <c r="D737" s="122">
        <v>167498</v>
      </c>
      <c r="E737" s="21"/>
      <c r="F737" s="24">
        <f t="shared" ref="F737:F754" si="46">+ROUND(D737*E737,0)</f>
        <v>0</v>
      </c>
      <c r="G737" s="60"/>
    </row>
    <row r="738" spans="1:7" x14ac:dyDescent="0.3">
      <c r="A738" s="14" t="s">
        <v>1158</v>
      </c>
      <c r="B738" s="15" t="str">
        <f>VLOOKUP($A738,'[2]1. COE '!$A$22:$D$812,2,FALSE)</f>
        <v>Excavaciones con profundidad mayor a 1,5 m y menor a 3 m</v>
      </c>
      <c r="C738" s="16" t="str">
        <f>VLOOKUP($A738,'[2]1. COE '!$A$22:$D$812,3,FALSE)</f>
        <v>M3</v>
      </c>
      <c r="D738" s="122">
        <v>171818</v>
      </c>
      <c r="E738" s="21"/>
      <c r="F738" s="24">
        <f t="shared" si="46"/>
        <v>0</v>
      </c>
      <c r="G738" s="60"/>
    </row>
    <row r="739" spans="1:7" x14ac:dyDescent="0.3">
      <c r="A739" s="14" t="s">
        <v>1159</v>
      </c>
      <c r="B739" s="15" t="str">
        <f>VLOOKUP($A739,'[2]1. COE '!$A$22:$D$812,2,FALSE)</f>
        <v>Excavaciones con profundidad mayor a 3 m</v>
      </c>
      <c r="C739" s="16" t="str">
        <f>VLOOKUP($A739,'[2]1. COE '!$A$22:$D$812,3,FALSE)</f>
        <v>M3</v>
      </c>
      <c r="D739" s="122">
        <v>200907</v>
      </c>
      <c r="E739" s="21"/>
      <c r="F739" s="24">
        <f t="shared" si="46"/>
        <v>0</v>
      </c>
      <c r="G739" s="60"/>
    </row>
    <row r="740" spans="1:7" x14ac:dyDescent="0.3">
      <c r="A740" s="14" t="s">
        <v>1160</v>
      </c>
      <c r="B740" s="15" t="str">
        <f>VLOOKUP($A740,'[2]1. COE '!$A$22:$D$812,2,FALSE)</f>
        <v>Relleno con material seleccionado compactado</v>
      </c>
      <c r="C740" s="16" t="str">
        <f>VLOOKUP($A740,'[2]1. COE '!$A$22:$D$812,3,FALSE)</f>
        <v>M3</v>
      </c>
      <c r="D740" s="122">
        <v>201714</v>
      </c>
      <c r="E740" s="21"/>
      <c r="F740" s="24">
        <f t="shared" si="46"/>
        <v>0</v>
      </c>
      <c r="G740" s="60"/>
    </row>
    <row r="741" spans="1:7" x14ac:dyDescent="0.3">
      <c r="A741" s="14" t="s">
        <v>1161</v>
      </c>
      <c r="B741" s="15" t="str">
        <f>VLOOKUP($A741,'[2]1. COE '!$A$22:$D$812,2,FALSE)</f>
        <v>Relleno con material de sitio compactado</v>
      </c>
      <c r="C741" s="16" t="str">
        <f>VLOOKUP($A741,'[2]1. COE '!$A$22:$D$812,3,FALSE)</f>
        <v>M3</v>
      </c>
      <c r="D741" s="122">
        <v>188877</v>
      </c>
      <c r="E741" s="21"/>
      <c r="F741" s="24">
        <f t="shared" si="46"/>
        <v>0</v>
      </c>
      <c r="G741" s="60"/>
    </row>
    <row r="742" spans="1:7" x14ac:dyDescent="0.3">
      <c r="A742" s="14" t="s">
        <v>1162</v>
      </c>
      <c r="B742" s="15" t="str">
        <f>VLOOKUP($A742,'[2]1. COE '!$A$22:$D$812,2,FALSE)</f>
        <v>Relleno con suelo-cemento compactado</v>
      </c>
      <c r="C742" s="16" t="str">
        <f>VLOOKUP($A742,'[2]1. COE '!$A$22:$D$812,3,FALSE)</f>
        <v>M3</v>
      </c>
      <c r="D742" s="122">
        <v>241887</v>
      </c>
      <c r="E742" s="21"/>
      <c r="F742" s="24">
        <f t="shared" si="46"/>
        <v>0</v>
      </c>
      <c r="G742" s="60"/>
    </row>
    <row r="743" spans="1:7" x14ac:dyDescent="0.3">
      <c r="A743" s="14" t="s">
        <v>1163</v>
      </c>
      <c r="B743" s="15" t="str">
        <f>VLOOKUP($A743,'[2]1. COE '!$A$22:$D$812,2,FALSE)</f>
        <v>Relleno triturado (Tamaño máximo 1")</v>
      </c>
      <c r="C743" s="16" t="str">
        <f>VLOOKUP($A743,'[2]1. COE '!$A$22:$D$812,3,FALSE)</f>
        <v>M3</v>
      </c>
      <c r="D743" s="122">
        <v>194716</v>
      </c>
      <c r="E743" s="21"/>
      <c r="F743" s="24">
        <f t="shared" si="46"/>
        <v>0</v>
      </c>
      <c r="G743" s="60"/>
    </row>
    <row r="744" spans="1:7" x14ac:dyDescent="0.3">
      <c r="A744" s="14" t="s">
        <v>1164</v>
      </c>
      <c r="B744" s="15" t="str">
        <f>VLOOKUP($A744,'[2]1. COE '!$A$22:$D$812,2,FALSE)</f>
        <v>Relleno triturado (1" a 2")</v>
      </c>
      <c r="C744" s="16" t="str">
        <f>VLOOKUP($A744,'[2]1. COE '!$A$22:$D$812,3,FALSE)</f>
        <v>M3</v>
      </c>
      <c r="D744" s="122">
        <v>201569</v>
      </c>
      <c r="E744" s="21"/>
      <c r="F744" s="24">
        <f t="shared" si="46"/>
        <v>0</v>
      </c>
      <c r="G744" s="60"/>
    </row>
    <row r="745" spans="1:7" x14ac:dyDescent="0.3">
      <c r="A745" s="14" t="s">
        <v>1165</v>
      </c>
      <c r="B745" s="15" t="str">
        <f>VLOOKUP($A745,'[2]1. COE '!$A$22:$D$812,2,FALSE)</f>
        <v>Relleno en arena</v>
      </c>
      <c r="C745" s="16" t="str">
        <f>VLOOKUP($A745,'[2]1. COE '!$A$22:$D$812,3,FALSE)</f>
        <v>M3</v>
      </c>
      <c r="D745" s="122">
        <v>174286</v>
      </c>
      <c r="E745" s="21"/>
      <c r="F745" s="24">
        <f t="shared" si="46"/>
        <v>0</v>
      </c>
      <c r="G745" s="60"/>
    </row>
    <row r="746" spans="1:7" x14ac:dyDescent="0.3">
      <c r="A746" s="14" t="s">
        <v>1166</v>
      </c>
      <c r="B746" s="15" t="str">
        <f>VLOOKUP($A746,'[2]1. COE '!$A$22:$D$812,2,FALSE)</f>
        <v>Tablestacado metálico (entibado)</v>
      </c>
      <c r="C746" s="16" t="str">
        <f>VLOOKUP($A746,'[2]1. COE '!$A$22:$D$812,3,FALSE)</f>
        <v>KG</v>
      </c>
      <c r="D746" s="122">
        <v>27275</v>
      </c>
      <c r="E746" s="21"/>
      <c r="F746" s="24">
        <f t="shared" si="46"/>
        <v>0</v>
      </c>
      <c r="G746" s="60"/>
    </row>
    <row r="747" spans="1:7" x14ac:dyDescent="0.3">
      <c r="A747" s="14" t="s">
        <v>1167</v>
      </c>
      <c r="B747" s="15" t="str">
        <f>VLOOKUP($A747,'[2]1. COE '!$A$22:$D$812,2,FALSE)</f>
        <v>Tablestacado en madera (entibado)</v>
      </c>
      <c r="C747" s="16" t="str">
        <f>VLOOKUP($A747,'[2]1. COE '!$A$22:$D$812,3,FALSE)</f>
        <v>M2</v>
      </c>
      <c r="D747" s="122">
        <v>117006</v>
      </c>
      <c r="E747" s="21"/>
      <c r="F747" s="24">
        <f t="shared" si="46"/>
        <v>0</v>
      </c>
      <c r="G747" s="60"/>
    </row>
    <row r="748" spans="1:7" x14ac:dyDescent="0.3">
      <c r="A748" s="14" t="s">
        <v>1168</v>
      </c>
      <c r="B748" s="15" t="str">
        <f>VLOOKUP($A748,'[2]1. COE '!$A$22:$D$812,2,FALSE)</f>
        <v>Construcción filtro en geodrén planar</v>
      </c>
      <c r="C748" s="16" t="str">
        <f>VLOOKUP($A748,'[2]1. COE '!$A$22:$D$812,3,FALSE)</f>
        <v>ML</v>
      </c>
      <c r="D748" s="122">
        <v>168527</v>
      </c>
      <c r="E748" s="21"/>
      <c r="F748" s="24">
        <f t="shared" si="46"/>
        <v>0</v>
      </c>
      <c r="G748" s="60"/>
    </row>
    <row r="749" spans="1:7" x14ac:dyDescent="0.3">
      <c r="A749" s="14" t="s">
        <v>1169</v>
      </c>
      <c r="B749" s="15" t="str">
        <f>VLOOKUP($A749,'[2]1. COE '!$A$22:$D$812,2,FALSE)</f>
        <v>Construcción filtro francés</v>
      </c>
      <c r="C749" s="16" t="str">
        <f>VLOOKUP($A749,'[2]1. COE '!$A$22:$D$812,3,FALSE)</f>
        <v>M3</v>
      </c>
      <c r="D749" s="122">
        <v>252874</v>
      </c>
      <c r="E749" s="21"/>
      <c r="F749" s="24">
        <f t="shared" si="46"/>
        <v>0</v>
      </c>
      <c r="G749" s="60"/>
    </row>
    <row r="750" spans="1:7" x14ac:dyDescent="0.3">
      <c r="A750" s="14" t="s">
        <v>1170</v>
      </c>
      <c r="B750" s="15" t="str">
        <f>VLOOKUP($A750,'[2]1. COE '!$A$22:$D$812,2,FALSE)</f>
        <v>Imprimación de diques y estructuras de contención</v>
      </c>
      <c r="C750" s="16" t="str">
        <f>VLOOKUP($A750,'[2]1. COE '!$A$22:$D$812,3,FALSE)</f>
        <v>M2</v>
      </c>
      <c r="D750" s="122">
        <v>28670</v>
      </c>
      <c r="E750" s="21"/>
      <c r="F750" s="24">
        <f t="shared" si="46"/>
        <v>0</v>
      </c>
      <c r="G750" s="60"/>
    </row>
    <row r="751" spans="1:7" x14ac:dyDescent="0.3">
      <c r="A751" s="14" t="s">
        <v>1171</v>
      </c>
      <c r="B751" s="15" t="str">
        <f>VLOOKUP($A751,'[2]1. COE '!$A$22:$D$812,2,FALSE)</f>
        <v>Doble riego asfaltico con arena</v>
      </c>
      <c r="C751" s="16" t="str">
        <f>VLOOKUP($A751,'[2]1. COE '!$A$22:$D$812,3,FALSE)</f>
        <v>M2</v>
      </c>
      <c r="D751" s="122">
        <v>17143</v>
      </c>
      <c r="E751" s="21"/>
      <c r="F751" s="24">
        <f t="shared" si="46"/>
        <v>0</v>
      </c>
      <c r="G751" s="60"/>
    </row>
    <row r="752" spans="1:7" x14ac:dyDescent="0.3">
      <c r="A752" s="14" t="s">
        <v>1172</v>
      </c>
      <c r="B752" s="15" t="str">
        <f>VLOOKUP($A752,'[2]1. COE '!$A$22:$D$812,2,FALSE)</f>
        <v>Sondeo geotécnico</v>
      </c>
      <c r="C752" s="16" t="str">
        <f>VLOOKUP($A752,'[2]1. COE '!$A$22:$D$812,3,FALSE)</f>
        <v>ML</v>
      </c>
      <c r="D752" s="122">
        <v>220012</v>
      </c>
      <c r="E752" s="21"/>
      <c r="F752" s="24">
        <f t="shared" si="46"/>
        <v>0</v>
      </c>
      <c r="G752" s="60"/>
    </row>
    <row r="753" spans="1:7" x14ac:dyDescent="0.3">
      <c r="A753" s="14" t="s">
        <v>1173</v>
      </c>
      <c r="B753" s="15" t="str">
        <f>VLOOKUP($A753,'[2]1. COE '!$A$22:$D$812,2,FALSE)</f>
        <v>Desmonte, descapote, limpieza y retiro</v>
      </c>
      <c r="C753" s="16" t="str">
        <f>VLOOKUP($A753,'[2]1. COE '!$A$22:$D$812,3,FALSE)</f>
        <v>M2</v>
      </c>
      <c r="D753" s="122">
        <v>15635</v>
      </c>
      <c r="E753" s="21"/>
      <c r="F753" s="24">
        <f t="shared" si="46"/>
        <v>0</v>
      </c>
      <c r="G753" s="60"/>
    </row>
    <row r="754" spans="1:7" x14ac:dyDescent="0.3">
      <c r="A754" s="14" t="s">
        <v>1174</v>
      </c>
      <c r="B754" s="15" t="str">
        <f>VLOOKUP($A754,'[2]1. COE '!$A$22:$D$812,2,FALSE)</f>
        <v>Topografía (10 H)</v>
      </c>
      <c r="C754" s="16" t="str">
        <f>VLOOKUP($A754,'[2]1. COE '!$A$22:$D$812,3,FALSE)</f>
        <v>DÍA</v>
      </c>
      <c r="D754" s="122">
        <v>776357</v>
      </c>
      <c r="E754" s="21"/>
      <c r="F754" s="24">
        <f t="shared" si="46"/>
        <v>0</v>
      </c>
      <c r="G754" s="60"/>
    </row>
    <row r="755" spans="1:7" x14ac:dyDescent="0.3">
      <c r="A755" s="35" t="s">
        <v>1175</v>
      </c>
      <c r="B755" s="28" t="s">
        <v>1176</v>
      </c>
      <c r="C755" s="29"/>
      <c r="D755" s="129"/>
      <c r="E755" s="30"/>
      <c r="F755" s="31">
        <f>SUM(F756:F760)</f>
        <v>0</v>
      </c>
      <c r="G755" s="60"/>
    </row>
    <row r="756" spans="1:7" x14ac:dyDescent="0.3">
      <c r="A756" s="14" t="s">
        <v>1177</v>
      </c>
      <c r="B756" s="15" t="str">
        <f>VLOOKUP($A756,'[2]1. COE '!$A$22:$D$812,2,FALSE)</f>
        <v>Demolición de concreto asfáltico y retiro de material</v>
      </c>
      <c r="C756" s="16" t="str">
        <f>VLOOKUP($A756,'[2]1. COE '!$A$22:$D$812,3,FALSE)</f>
        <v>M3</v>
      </c>
      <c r="D756" s="122">
        <v>169963</v>
      </c>
      <c r="E756" s="21"/>
      <c r="F756" s="24">
        <f t="shared" ref="F756:F760" si="47">+ROUND(D756*E756,0)</f>
        <v>0</v>
      </c>
      <c r="G756" s="60"/>
    </row>
    <row r="757" spans="1:7" x14ac:dyDescent="0.3">
      <c r="A757" s="14" t="s">
        <v>1178</v>
      </c>
      <c r="B757" s="15" t="str">
        <f>VLOOKUP($A757,'[2]1. COE '!$A$22:$D$812,2,FALSE)</f>
        <v>Concreto asfáltico</v>
      </c>
      <c r="C757" s="16" t="str">
        <f>VLOOKUP($A757,'[2]1. COE '!$A$22:$D$812,3,FALSE)</f>
        <v>M3</v>
      </c>
      <c r="D757" s="122">
        <v>737278</v>
      </c>
      <c r="E757" s="21"/>
      <c r="F757" s="24">
        <f t="shared" si="47"/>
        <v>0</v>
      </c>
      <c r="G757" s="60"/>
    </row>
    <row r="758" spans="1:7" x14ac:dyDescent="0.3">
      <c r="A758" s="14" t="s">
        <v>1179</v>
      </c>
      <c r="B758" s="15" t="str">
        <f>VLOOKUP($A758,'[2]1. COE '!$A$22:$D$812,2,FALSE)</f>
        <v>Demarcación vial</v>
      </c>
      <c r="C758" s="16" t="str">
        <f>VLOOKUP($A758,'[2]1. COE '!$A$22:$D$812,3,FALSE)</f>
        <v>ML</v>
      </c>
      <c r="D758" s="122">
        <v>40505</v>
      </c>
      <c r="E758" s="21"/>
      <c r="F758" s="24">
        <f t="shared" si="47"/>
        <v>0</v>
      </c>
      <c r="G758" s="60"/>
    </row>
    <row r="759" spans="1:7" x14ac:dyDescent="0.3">
      <c r="A759" s="14" t="s">
        <v>1180</v>
      </c>
      <c r="B759" s="15" t="str">
        <f>VLOOKUP($A759,'[2]1. COE '!$A$22:$D$812,2,FALSE)</f>
        <v>Demarcación peatonal</v>
      </c>
      <c r="C759" s="16" t="str">
        <f>VLOOKUP($A759,'[2]1. COE '!$A$22:$D$812,3,FALSE)</f>
        <v>M2</v>
      </c>
      <c r="D759" s="122">
        <v>48895</v>
      </c>
      <c r="E759" s="21"/>
      <c r="F759" s="24">
        <f t="shared" si="47"/>
        <v>0</v>
      </c>
      <c r="G759" s="60"/>
    </row>
    <row r="760" spans="1:7" x14ac:dyDescent="0.3">
      <c r="A760" s="14" t="s">
        <v>1181</v>
      </c>
      <c r="B760" s="15" t="str">
        <f>VLOOKUP($A760,'[2]1. COE '!$A$22:$D$812,2,FALSE)</f>
        <v>Imprimación</v>
      </c>
      <c r="C760" s="16" t="str">
        <f>VLOOKUP($A760,'[2]1. COE '!$A$22:$D$812,3,FALSE)</f>
        <v>M2</v>
      </c>
      <c r="D760" s="122">
        <v>33817</v>
      </c>
      <c r="E760" s="21"/>
      <c r="F760" s="24">
        <f t="shared" si="47"/>
        <v>0</v>
      </c>
      <c r="G760" s="60"/>
    </row>
    <row r="761" spans="1:7" x14ac:dyDescent="0.3">
      <c r="A761" s="35" t="s">
        <v>1182</v>
      </c>
      <c r="B761" s="28" t="s">
        <v>1183</v>
      </c>
      <c r="C761" s="29"/>
      <c r="D761" s="129"/>
      <c r="E761" s="30"/>
      <c r="F761" s="31">
        <f>SUM(F762:F763)</f>
        <v>0</v>
      </c>
      <c r="G761" s="60"/>
    </row>
    <row r="762" spans="1:7" x14ac:dyDescent="0.3">
      <c r="A762" s="14" t="s">
        <v>1184</v>
      </c>
      <c r="B762" s="15" t="str">
        <f>VLOOKUP($A762,'[2]1. COE '!$A$22:$D$812,2,FALSE)</f>
        <v xml:space="preserve">Levante en bloque </v>
      </c>
      <c r="C762" s="16" t="str">
        <f>VLOOKUP($A762,'[2]1. COE '!$A$22:$D$812,3,FALSE)</f>
        <v>M2</v>
      </c>
      <c r="D762" s="122">
        <v>179138</v>
      </c>
      <c r="E762" s="21"/>
      <c r="F762" s="24">
        <f t="shared" ref="F762:F763" si="48">+ROUND(D762*E762,0)</f>
        <v>0</v>
      </c>
      <c r="G762" s="60"/>
    </row>
    <row r="763" spans="1:7" x14ac:dyDescent="0.3">
      <c r="A763" s="14" t="s">
        <v>1185</v>
      </c>
      <c r="B763" s="15" t="str">
        <f>VLOOKUP($A763,'[2]1. COE '!$A$22:$D$812,2,FALSE)</f>
        <v>Cerramiento en malla eslabonada</v>
      </c>
      <c r="C763" s="16" t="str">
        <f>VLOOKUP($A763,'[2]1. COE '!$A$22:$D$812,3,FALSE)</f>
        <v>M2</v>
      </c>
      <c r="D763" s="122">
        <v>225923</v>
      </c>
      <c r="E763" s="21"/>
      <c r="F763" s="24">
        <f t="shared" si="48"/>
        <v>0</v>
      </c>
      <c r="G763" s="60"/>
    </row>
    <row r="764" spans="1:7" x14ac:dyDescent="0.3">
      <c r="A764" s="7" t="s">
        <v>53</v>
      </c>
      <c r="B764" s="8" t="s">
        <v>54</v>
      </c>
      <c r="C764" s="9"/>
      <c r="D764" s="128"/>
      <c r="E764" s="9"/>
      <c r="F764" s="10">
        <f>+F765+F774</f>
        <v>0</v>
      </c>
      <c r="G764" s="60"/>
    </row>
    <row r="765" spans="1:7" x14ac:dyDescent="0.3">
      <c r="A765" s="28" t="s">
        <v>1186</v>
      </c>
      <c r="B765" s="28" t="s">
        <v>1187</v>
      </c>
      <c r="C765" s="29"/>
      <c r="D765" s="129"/>
      <c r="E765" s="30"/>
      <c r="F765" s="42">
        <f>SUM(F766:F773)</f>
        <v>0</v>
      </c>
      <c r="G765" s="60"/>
    </row>
    <row r="766" spans="1:7" x14ac:dyDescent="0.3">
      <c r="A766" s="14" t="s">
        <v>1188</v>
      </c>
      <c r="B766" s="15" t="str">
        <f>VLOOKUP($A766,'[2]1. COE '!$A$22:$D$812,2,FALSE)</f>
        <v>Limpieza Grado SSPC-SP1 - Limpieza con solventes</v>
      </c>
      <c r="C766" s="16" t="str">
        <f>VLOOKUP($A766,'[2]1. COE '!$A$22:$D$812,3,FALSE)</f>
        <v>M2</v>
      </c>
      <c r="D766" s="122">
        <v>28395</v>
      </c>
      <c r="E766" s="17"/>
      <c r="F766" s="23">
        <f t="shared" ref="F766:F773" si="49">+ROUND(D766*E766,0)</f>
        <v>0</v>
      </c>
      <c r="G766" s="60"/>
    </row>
    <row r="767" spans="1:7" x14ac:dyDescent="0.3">
      <c r="A767" s="14" t="s">
        <v>1189</v>
      </c>
      <c r="B767" s="15" t="str">
        <f>VLOOKUP($A767,'[2]1. COE '!$A$22:$D$812,2,FALSE)</f>
        <v xml:space="preserve">Limpieza Grado SSPC-SP2 - con herramienta Manual </v>
      </c>
      <c r="C767" s="16" t="str">
        <f>VLOOKUP($A767,'[2]1. COE '!$A$22:$D$812,3,FALSE)</f>
        <v>M2</v>
      </c>
      <c r="D767" s="122">
        <v>41323</v>
      </c>
      <c r="E767" s="21"/>
      <c r="F767" s="24">
        <f t="shared" si="49"/>
        <v>0</v>
      </c>
      <c r="G767" s="60"/>
    </row>
    <row r="768" spans="1:7" x14ac:dyDescent="0.3">
      <c r="A768" s="14" t="s">
        <v>1190</v>
      </c>
      <c r="B768" s="15" t="str">
        <f>VLOOKUP($A768,'[2]1. COE '!$A$22:$D$812,2,FALSE)</f>
        <v xml:space="preserve">Limpieza Grado SSPC-SP3 - Limpieza manual motriz </v>
      </c>
      <c r="C768" s="16" t="str">
        <f>VLOOKUP($A768,'[2]1. COE '!$A$22:$D$812,3,FALSE)</f>
        <v>M2</v>
      </c>
      <c r="D768" s="122">
        <v>55172</v>
      </c>
      <c r="E768" s="21"/>
      <c r="F768" s="24">
        <f t="shared" si="49"/>
        <v>0</v>
      </c>
      <c r="G768" s="60"/>
    </row>
    <row r="769" spans="1:7" x14ac:dyDescent="0.3">
      <c r="A769" s="14" t="s">
        <v>1191</v>
      </c>
      <c r="B769" s="15" t="str">
        <f>VLOOKUP($A769,'[2]1. COE '!$A$22:$D$812,2,FALSE)</f>
        <v xml:space="preserve">Limpieza Grado SSPC-SP5 - Abrasivo a Metal Blanco </v>
      </c>
      <c r="C769" s="16" t="str">
        <f>VLOOKUP($A769,'[2]1. COE '!$A$22:$D$812,3,FALSE)</f>
        <v>M2</v>
      </c>
      <c r="D769" s="122">
        <v>81568</v>
      </c>
      <c r="E769" s="21"/>
      <c r="F769" s="24">
        <f t="shared" si="49"/>
        <v>0</v>
      </c>
      <c r="G769" s="60"/>
    </row>
    <row r="770" spans="1:7" x14ac:dyDescent="0.3">
      <c r="A770" s="14" t="s">
        <v>1192</v>
      </c>
      <c r="B770" s="15" t="str">
        <f>VLOOKUP($A770,'[2]1. COE '!$A$22:$D$812,2,FALSE)</f>
        <v xml:space="preserve">Limpieza Grado SSPC-SP6 - Abrasivo Comercial </v>
      </c>
      <c r="C770" s="16" t="str">
        <f>VLOOKUP($A770,'[2]1. COE '!$A$22:$D$812,3,FALSE)</f>
        <v>M2</v>
      </c>
      <c r="D770" s="122">
        <v>72051</v>
      </c>
      <c r="E770" s="21"/>
      <c r="F770" s="24">
        <f t="shared" si="49"/>
        <v>0</v>
      </c>
      <c r="G770" s="60"/>
    </row>
    <row r="771" spans="1:7" x14ac:dyDescent="0.3">
      <c r="A771" s="14" t="s">
        <v>1193</v>
      </c>
      <c r="B771" s="15" t="str">
        <f>VLOOKUP($A771,'[2]1. COE '!$A$22:$D$812,2,FALSE)</f>
        <v xml:space="preserve">Limpieza Grado SSPC-SP7 - Abrasivo brush off o rápido </v>
      </c>
      <c r="C771" s="16" t="str">
        <f>VLOOKUP($A771,'[2]1. COE '!$A$22:$D$812,3,FALSE)</f>
        <v>M2</v>
      </c>
      <c r="D771" s="122">
        <v>55205</v>
      </c>
      <c r="E771" s="21"/>
      <c r="F771" s="24">
        <f t="shared" si="49"/>
        <v>0</v>
      </c>
      <c r="G771" s="60"/>
    </row>
    <row r="772" spans="1:7" x14ac:dyDescent="0.3">
      <c r="A772" s="14" t="s">
        <v>1194</v>
      </c>
      <c r="B772" s="15" t="str">
        <f>VLOOKUP($A772,'[2]1. COE '!$A$22:$D$812,2,FALSE)</f>
        <v xml:space="preserve">Limpieza Grado SSPC-SP10 - Abrasivo cercano a metal blanco </v>
      </c>
      <c r="C772" s="16" t="str">
        <f>VLOOKUP($A772,'[2]1. COE '!$A$22:$D$812,3,FALSE)</f>
        <v>M2</v>
      </c>
      <c r="D772" s="122">
        <v>100503</v>
      </c>
      <c r="E772" s="21"/>
      <c r="F772" s="24">
        <f t="shared" si="49"/>
        <v>0</v>
      </c>
      <c r="G772" s="60"/>
    </row>
    <row r="773" spans="1:7" x14ac:dyDescent="0.3">
      <c r="A773" s="14" t="s">
        <v>1195</v>
      </c>
      <c r="B773" s="15" t="str">
        <f>VLOOKUP($A773,'[2]1. COE '!$A$22:$D$812,2,FALSE)</f>
        <v xml:space="preserve">Limpieza Grado SSPC-SP11 -Limpieza mecánica a metal desnudo </v>
      </c>
      <c r="C773" s="16" t="str">
        <f>VLOOKUP($A773,'[2]1. COE '!$A$22:$D$812,3,FALSE)</f>
        <v>M2</v>
      </c>
      <c r="D773" s="122">
        <v>99809</v>
      </c>
      <c r="E773" s="21"/>
      <c r="F773" s="24">
        <f t="shared" si="49"/>
        <v>0</v>
      </c>
      <c r="G773" s="60"/>
    </row>
    <row r="774" spans="1:7" x14ac:dyDescent="0.3">
      <c r="A774" s="35" t="s">
        <v>1196</v>
      </c>
      <c r="B774" s="28" t="s">
        <v>1197</v>
      </c>
      <c r="C774" s="29"/>
      <c r="D774" s="129"/>
      <c r="E774" s="30"/>
      <c r="F774" s="42">
        <f>SUM(F775:F792)</f>
        <v>0</v>
      </c>
      <c r="G774" s="60"/>
    </row>
    <row r="775" spans="1:7" x14ac:dyDescent="0.3">
      <c r="A775" s="14" t="s">
        <v>1198</v>
      </c>
      <c r="B775" s="15" t="str">
        <f>VLOOKUP($A775,'[2]1. COE '!$A$22:$D$812,2,FALSE)</f>
        <v>Aplicación de pintura epóxica Primer 3 mils</v>
      </c>
      <c r="C775" s="16" t="str">
        <f>VLOOKUP($A775,'[2]1. COE '!$A$22:$D$812,3,FALSE)</f>
        <v>M2</v>
      </c>
      <c r="D775" s="122">
        <v>38916</v>
      </c>
      <c r="E775" s="21"/>
      <c r="F775" s="24">
        <f t="shared" ref="F775:F792" si="50">+ROUND(D775*E775,0)</f>
        <v>0</v>
      </c>
      <c r="G775" s="60"/>
    </row>
    <row r="776" spans="1:7" x14ac:dyDescent="0.3">
      <c r="A776" s="14" t="s">
        <v>1199</v>
      </c>
      <c r="B776" s="15" t="str">
        <f>VLOOKUP($A776,'[2]1. COE '!$A$22:$D$812,2,FALSE)</f>
        <v xml:space="preserve">Aplicación de pintura epóxica Primer 6 mils </v>
      </c>
      <c r="C776" s="16" t="str">
        <f>VLOOKUP($A776,'[2]1. COE '!$A$22:$D$812,3,FALSE)</f>
        <v>M2</v>
      </c>
      <c r="D776" s="122">
        <v>46076</v>
      </c>
      <c r="E776" s="21"/>
      <c r="F776" s="24">
        <f t="shared" si="50"/>
        <v>0</v>
      </c>
      <c r="G776" s="60"/>
    </row>
    <row r="777" spans="1:7" x14ac:dyDescent="0.3">
      <c r="A777" s="14" t="s">
        <v>1200</v>
      </c>
      <c r="B777" s="15" t="str">
        <f>VLOOKUP($A777,'[2]1. COE '!$A$22:$D$812,2,FALSE)</f>
        <v xml:space="preserve">Aplicación de pintura epóxica Primer 9 mils </v>
      </c>
      <c r="C777" s="16" t="str">
        <f>VLOOKUP($A777,'[2]1. COE '!$A$22:$D$812,3,FALSE)</f>
        <v>M2</v>
      </c>
      <c r="D777" s="122">
        <v>52277</v>
      </c>
      <c r="E777" s="21"/>
      <c r="F777" s="24">
        <f t="shared" si="50"/>
        <v>0</v>
      </c>
      <c r="G777" s="60"/>
    </row>
    <row r="778" spans="1:7" x14ac:dyDescent="0.3">
      <c r="A778" s="14" t="s">
        <v>1201</v>
      </c>
      <c r="B778" s="15" t="str">
        <f>VLOOKUP($A778,'[2]1. COE '!$A$22:$D$812,2,FALSE)</f>
        <v>Aplicación de pintura epoxizinc 3 mils</v>
      </c>
      <c r="C778" s="16" t="str">
        <f>VLOOKUP($A778,'[2]1. COE '!$A$22:$D$812,3,FALSE)</f>
        <v>M2</v>
      </c>
      <c r="D778" s="122">
        <v>51747</v>
      </c>
      <c r="E778" s="21"/>
      <c r="F778" s="24">
        <f t="shared" si="50"/>
        <v>0</v>
      </c>
      <c r="G778" s="60"/>
    </row>
    <row r="779" spans="1:7" x14ac:dyDescent="0.3">
      <c r="A779" s="14" t="s">
        <v>1202</v>
      </c>
      <c r="B779" s="15" t="str">
        <f>VLOOKUP($A779,'[2]1. COE '!$A$22:$D$812,2,FALSE)</f>
        <v>Aplicación de pintura epoxizinc 6 mils</v>
      </c>
      <c r="C779" s="16" t="str">
        <f>VLOOKUP($A779,'[2]1. COE '!$A$22:$D$812,3,FALSE)</f>
        <v>M2</v>
      </c>
      <c r="D779" s="122">
        <v>62749</v>
      </c>
      <c r="E779" s="21"/>
      <c r="F779" s="24">
        <f t="shared" si="50"/>
        <v>0</v>
      </c>
      <c r="G779" s="60"/>
    </row>
    <row r="780" spans="1:7" x14ac:dyDescent="0.3">
      <c r="A780" s="14" t="s">
        <v>1203</v>
      </c>
      <c r="B780" s="15" t="str">
        <f>VLOOKUP($A780,'[2]1. COE '!$A$22:$D$812,2,FALSE)</f>
        <v xml:space="preserve">Aplicación de pintura inorgánica de zinc 3 mils </v>
      </c>
      <c r="C780" s="16" t="str">
        <f>VLOOKUP($A780,'[2]1. COE '!$A$22:$D$812,3,FALSE)</f>
        <v>M2</v>
      </c>
      <c r="D780" s="122">
        <v>51361</v>
      </c>
      <c r="E780" s="21"/>
      <c r="F780" s="24">
        <f t="shared" si="50"/>
        <v>0</v>
      </c>
      <c r="G780" s="60"/>
    </row>
    <row r="781" spans="1:7" x14ac:dyDescent="0.3">
      <c r="A781" s="14" t="s">
        <v>1204</v>
      </c>
      <c r="B781" s="15" t="str">
        <f>VLOOKUP($A781,'[2]1. COE '!$A$22:$D$812,2,FALSE)</f>
        <v xml:space="preserve">Aplicación de pintura orgánica de zinc 3 mils </v>
      </c>
      <c r="C781" s="16" t="str">
        <f>VLOOKUP($A781,'[2]1. COE '!$A$22:$D$812,3,FALSE)</f>
        <v>M2</v>
      </c>
      <c r="D781" s="122">
        <v>51078</v>
      </c>
      <c r="E781" s="21"/>
      <c r="F781" s="24">
        <f t="shared" si="50"/>
        <v>0</v>
      </c>
      <c r="G781" s="60"/>
    </row>
    <row r="782" spans="1:7" x14ac:dyDescent="0.3">
      <c r="A782" s="14" t="s">
        <v>1205</v>
      </c>
      <c r="B782" s="15" t="str">
        <f>VLOOKUP($A782,'[2]1. COE '!$A$22:$D$812,2,FALSE)</f>
        <v>Aplicación de pintura poliuretano 3 mils</v>
      </c>
      <c r="C782" s="16" t="str">
        <f>VLOOKUP($A782,'[2]1. COE '!$A$22:$D$812,3,FALSE)</f>
        <v>M2</v>
      </c>
      <c r="D782" s="122">
        <v>45463</v>
      </c>
      <c r="E782" s="21"/>
      <c r="F782" s="24">
        <f t="shared" si="50"/>
        <v>0</v>
      </c>
      <c r="G782" s="60"/>
    </row>
    <row r="783" spans="1:7" x14ac:dyDescent="0.3">
      <c r="A783" s="14" t="s">
        <v>1206</v>
      </c>
      <c r="B783" s="15" t="str">
        <f>VLOOKUP($A783,'[2]1. COE '!$A$22:$D$812,2,FALSE)</f>
        <v xml:space="preserve">Aplicación de pintura silicona alta temperatura 3 mils  </v>
      </c>
      <c r="C783" s="16" t="str">
        <f>VLOOKUP($A783,'[2]1. COE '!$A$22:$D$812,3,FALSE)</f>
        <v>M2</v>
      </c>
      <c r="D783" s="122">
        <v>53551</v>
      </c>
      <c r="E783" s="21"/>
      <c r="F783" s="24">
        <f t="shared" si="50"/>
        <v>0</v>
      </c>
      <c r="G783" s="60"/>
    </row>
    <row r="784" spans="1:7" x14ac:dyDescent="0.3">
      <c r="A784" s="14" t="s">
        <v>1207</v>
      </c>
      <c r="B784" s="15" t="str">
        <f>VLOOKUP($A784,'[2]1. COE '!$A$22:$D$812,2,FALSE)</f>
        <v xml:space="preserve">Aplicación de pintura indicadora de temperatura 3 mils </v>
      </c>
      <c r="C784" s="16" t="str">
        <f>VLOOKUP($A784,'[2]1. COE '!$A$22:$D$812,3,FALSE)</f>
        <v>M2</v>
      </c>
      <c r="D784" s="122">
        <v>58326</v>
      </c>
      <c r="E784" s="21"/>
      <c r="F784" s="24">
        <f t="shared" si="50"/>
        <v>0</v>
      </c>
      <c r="G784" s="60"/>
    </row>
    <row r="785" spans="1:7" x14ac:dyDescent="0.3">
      <c r="A785" s="14" t="s">
        <v>1208</v>
      </c>
      <c r="B785" s="15" t="s">
        <v>1209</v>
      </c>
      <c r="C785" s="16" t="s">
        <v>1073</v>
      </c>
      <c r="D785" s="122">
        <v>124541</v>
      </c>
      <c r="E785" s="21"/>
      <c r="F785" s="24">
        <f t="shared" si="50"/>
        <v>0</v>
      </c>
      <c r="G785" s="60"/>
    </row>
    <row r="786" spans="1:7" x14ac:dyDescent="0.3">
      <c r="A786" s="14" t="s">
        <v>1210</v>
      </c>
      <c r="B786" s="15" t="str">
        <f>VLOOKUP($A786,'[2]1. COE '!$A$22:$D$812,2,FALSE)</f>
        <v xml:space="preserve">Aplicación de pintura altos sólidos 4 mils </v>
      </c>
      <c r="C786" s="16" t="str">
        <f>VLOOKUP($A786,'[2]1. COE '!$A$22:$D$812,3,FALSE)</f>
        <v>M2</v>
      </c>
      <c r="D786" s="122">
        <v>50228</v>
      </c>
      <c r="E786" s="21"/>
      <c r="F786" s="24">
        <f t="shared" si="50"/>
        <v>0</v>
      </c>
      <c r="G786" s="60"/>
    </row>
    <row r="787" spans="1:7" x14ac:dyDescent="0.3">
      <c r="A787" s="14" t="s">
        <v>1211</v>
      </c>
      <c r="B787" s="15" t="str">
        <f>VLOOKUP($A787,'[2]1. COE '!$A$22:$D$812,2,FALSE)</f>
        <v>Aplicación de pintura altos solidos 3 mils</v>
      </c>
      <c r="C787" s="16" t="str">
        <f>VLOOKUP($A787,'[2]1. COE '!$A$22:$D$812,3,FALSE)</f>
        <v>M2</v>
      </c>
      <c r="D787" s="122">
        <v>47646</v>
      </c>
      <c r="E787" s="21"/>
      <c r="F787" s="24">
        <f t="shared" si="50"/>
        <v>0</v>
      </c>
      <c r="G787" s="60"/>
    </row>
    <row r="788" spans="1:7" x14ac:dyDescent="0.3">
      <c r="A788" s="14" t="s">
        <v>1212</v>
      </c>
      <c r="B788" s="15" t="str">
        <f>VLOOKUP($A788,'[2]1. COE '!$A$22:$D$812,2,FALSE)</f>
        <v>Aplicación de pintura silicato de zinc 3 mils</v>
      </c>
      <c r="C788" s="16" t="str">
        <f>VLOOKUP($A788,'[2]1. COE '!$A$22:$D$812,3,FALSE)</f>
        <v>M2</v>
      </c>
      <c r="D788" s="122">
        <v>52922</v>
      </c>
      <c r="E788" s="21"/>
      <c r="F788" s="24">
        <f t="shared" si="50"/>
        <v>0</v>
      </c>
      <c r="G788" s="60"/>
    </row>
    <row r="789" spans="1:7" x14ac:dyDescent="0.3">
      <c r="A789" s="14" t="s">
        <v>1213</v>
      </c>
      <c r="B789" s="15" t="str">
        <f>VLOOKUP($A789,'[2]1. COE '!$A$22:$D$812,2,FALSE)</f>
        <v xml:space="preserve">Aplicación de pintura polisiloxano 3 mils </v>
      </c>
      <c r="C789" s="16" t="str">
        <f>VLOOKUP($A789,'[2]1. COE '!$A$22:$D$812,3,FALSE)</f>
        <v>M2</v>
      </c>
      <c r="D789" s="122">
        <v>57626</v>
      </c>
      <c r="E789" s="21"/>
      <c r="F789" s="24">
        <f t="shared" si="50"/>
        <v>0</v>
      </c>
      <c r="G789" s="60"/>
    </row>
    <row r="790" spans="1:7" x14ac:dyDescent="0.3">
      <c r="A790" s="14" t="s">
        <v>1214</v>
      </c>
      <c r="B790" s="15" t="str">
        <f>VLOOKUP($A790,'[2]1. COE '!$A$22:$D$812,2,FALSE)</f>
        <v xml:space="preserve">Aplicación de pintura Novolac epoxi o Epoxi Novalac 6 mils </v>
      </c>
      <c r="C790" s="16" t="str">
        <f>VLOOKUP($A790,'[2]1. COE '!$A$22:$D$812,3,FALSE)</f>
        <v>M2</v>
      </c>
      <c r="D790" s="122">
        <v>76515</v>
      </c>
      <c r="E790" s="21"/>
      <c r="F790" s="24">
        <f t="shared" si="50"/>
        <v>0</v>
      </c>
      <c r="G790" s="60"/>
    </row>
    <row r="791" spans="1:7" x14ac:dyDescent="0.3">
      <c r="A791" s="14" t="s">
        <v>1215</v>
      </c>
      <c r="B791" s="15" t="str">
        <f>VLOOKUP($A791,'[2]1. COE '!$A$22:$D$812,2,FALSE)</f>
        <v>Aplicación de pintura Novolac epoxi o Epoxi Novalac 20 mils</v>
      </c>
      <c r="C791" s="16" t="str">
        <f>VLOOKUP($A791,'[2]1. COE '!$A$22:$D$812,3,FALSE)</f>
        <v>M2</v>
      </c>
      <c r="D791" s="122">
        <v>124567</v>
      </c>
      <c r="E791" s="21"/>
      <c r="F791" s="24">
        <f t="shared" si="50"/>
        <v>0</v>
      </c>
      <c r="G791" s="60"/>
    </row>
    <row r="792" spans="1:7" x14ac:dyDescent="0.3">
      <c r="A792" s="14" t="s">
        <v>1216</v>
      </c>
      <c r="B792" s="15" t="str">
        <f>VLOOKUP($A792,'[2]1. COE '!$A$22:$D$812,2,FALSE)</f>
        <v>Pintura identificación de equipos, manholes.</v>
      </c>
      <c r="C792" s="16" t="str">
        <f>VLOOKUP($A792,'[2]1. COE '!$A$22:$D$812,3,FALSE)</f>
        <v>UN</v>
      </c>
      <c r="D792" s="122">
        <v>179946</v>
      </c>
      <c r="E792" s="21"/>
      <c r="F792" s="24">
        <f t="shared" si="50"/>
        <v>0</v>
      </c>
      <c r="G792" s="60"/>
    </row>
    <row r="793" spans="1:7" x14ac:dyDescent="0.3">
      <c r="A793" s="7" t="s">
        <v>55</v>
      </c>
      <c r="B793" s="8" t="s">
        <v>56</v>
      </c>
      <c r="C793" s="9"/>
      <c r="D793" s="128"/>
      <c r="E793" s="9"/>
      <c r="F793" s="10">
        <f>+F794+F801</f>
        <v>0</v>
      </c>
      <c r="G793" s="60"/>
    </row>
    <row r="794" spans="1:7" x14ac:dyDescent="0.3">
      <c r="A794" s="28" t="s">
        <v>1217</v>
      </c>
      <c r="B794" s="28" t="s">
        <v>1218</v>
      </c>
      <c r="C794" s="29"/>
      <c r="D794" s="129"/>
      <c r="E794" s="30"/>
      <c r="F794" s="31">
        <f>SUM(F795:F800)</f>
        <v>0</v>
      </c>
      <c r="G794" s="60"/>
    </row>
    <row r="795" spans="1:7" x14ac:dyDescent="0.3">
      <c r="A795" s="14" t="s">
        <v>1219</v>
      </c>
      <c r="B795" s="15" t="str">
        <f>VLOOKUP($A795,'[2]1. COE '!$A$22:$D$812,2,FALSE)</f>
        <v>Limpieza con hielo seco 0 mm - 2 mm de espesor (10 H)</v>
      </c>
      <c r="C795" s="16" t="str">
        <f>VLOOKUP($A795,'[2]1. COE '!$A$22:$D$812,3,FALSE)</f>
        <v>DÍA</v>
      </c>
      <c r="D795" s="122">
        <v>6160295</v>
      </c>
      <c r="E795" s="17"/>
      <c r="F795" s="23">
        <f t="shared" ref="F795:F800" si="51">+ROUND(D795*E795,0)</f>
        <v>0</v>
      </c>
      <c r="G795" s="60"/>
    </row>
    <row r="796" spans="1:7" x14ac:dyDescent="0.3">
      <c r="A796" s="14" t="s">
        <v>1220</v>
      </c>
      <c r="B796" s="15" t="str">
        <f>VLOOKUP($A796,'[2]1. COE '!$A$22:$D$812,2,FALSE)</f>
        <v>Limpieza con hielo seco mayor o igual a 3 mm de espesor (10 H)</v>
      </c>
      <c r="C796" s="16" t="str">
        <f>VLOOKUP($A796,'[2]1. COE '!$A$22:$D$812,3,FALSE)</f>
        <v>DÍA</v>
      </c>
      <c r="D796" s="122">
        <v>6416975</v>
      </c>
      <c r="E796" s="21"/>
      <c r="F796" s="24">
        <f t="shared" si="51"/>
        <v>0</v>
      </c>
      <c r="G796" s="60"/>
    </row>
    <row r="797" spans="1:7" x14ac:dyDescent="0.3">
      <c r="A797" s="14" t="s">
        <v>1221</v>
      </c>
      <c r="B797" s="15" t="str">
        <f>VLOOKUP($A797,'[2]1. COE '!$A$22:$D$812,2,FALSE)</f>
        <v>Limpieza con hielo seco 0 mm - 2 mm de espesor (M2)</v>
      </c>
      <c r="C797" s="16" t="str">
        <f>VLOOKUP($A797,'[2]1. COE '!$A$22:$D$812,3,FALSE)</f>
        <v>M2</v>
      </c>
      <c r="D797" s="122">
        <v>140009</v>
      </c>
      <c r="E797" s="21"/>
      <c r="F797" s="24">
        <f t="shared" si="51"/>
        <v>0</v>
      </c>
      <c r="G797" s="60"/>
    </row>
    <row r="798" spans="1:7" x14ac:dyDescent="0.3">
      <c r="A798" s="14" t="s">
        <v>1222</v>
      </c>
      <c r="B798" s="15" t="str">
        <f>VLOOKUP($A798,'[2]1. COE '!$A$22:$D$812,2,FALSE)</f>
        <v>Limpieza con hielo seco mayor o igual a 3 mm de espesor (M2)</v>
      </c>
      <c r="C798" s="16" t="str">
        <f>VLOOKUP($A798,'[2]1. COE '!$A$22:$D$812,3,FALSE)</f>
        <v>M2</v>
      </c>
      <c r="D798" s="122">
        <v>171712</v>
      </c>
      <c r="E798" s="21"/>
      <c r="F798" s="24">
        <f t="shared" si="51"/>
        <v>0</v>
      </c>
      <c r="G798" s="60"/>
    </row>
    <row r="799" spans="1:7" x14ac:dyDescent="0.3">
      <c r="A799" s="14" t="s">
        <v>1223</v>
      </c>
      <c r="B799" s="15" t="str">
        <f>VLOOKUP($A799,'[2]1. COE '!$A$22:$D$812,2,FALSE)</f>
        <v>Limpieza de superficies metálicas y de concreto con agua a presión</v>
      </c>
      <c r="C799" s="16" t="str">
        <f>VLOOKUP($A799,'[2]1. COE '!$A$22:$D$812,3,FALSE)</f>
        <v>M2</v>
      </c>
      <c r="D799" s="122">
        <v>99726</v>
      </c>
      <c r="E799" s="21"/>
      <c r="F799" s="24">
        <f t="shared" si="51"/>
        <v>0</v>
      </c>
      <c r="G799" s="60"/>
    </row>
    <row r="800" spans="1:7" x14ac:dyDescent="0.3">
      <c r="A800" s="14" t="s">
        <v>1224</v>
      </c>
      <c r="B800" s="15" t="str">
        <f>VLOOKUP($A800,'[2]1. COE '!$A$22:$D$812,2,FALSE)</f>
        <v>Limpieza de superficies metálicas y de concreto con agua a presión con desengrasante biodegradable</v>
      </c>
      <c r="C800" s="16" t="str">
        <f>VLOOKUP($A800,'[2]1. COE '!$A$22:$D$812,3,FALSE)</f>
        <v>M2</v>
      </c>
      <c r="D800" s="122">
        <v>104204</v>
      </c>
      <c r="E800" s="21"/>
      <c r="F800" s="24">
        <f t="shared" si="51"/>
        <v>0</v>
      </c>
      <c r="G800" s="60"/>
    </row>
    <row r="801" spans="1:7" x14ac:dyDescent="0.3">
      <c r="A801" s="35" t="s">
        <v>1225</v>
      </c>
      <c r="B801" s="28" t="s">
        <v>1226</v>
      </c>
      <c r="C801" s="29"/>
      <c r="D801" s="129"/>
      <c r="E801" s="30"/>
      <c r="F801" s="31">
        <f>SUM(F802:F805)</f>
        <v>0</v>
      </c>
      <c r="G801" s="60"/>
    </row>
    <row r="802" spans="1:7" x14ac:dyDescent="0.3">
      <c r="A802" s="14" t="s">
        <v>1227</v>
      </c>
      <c r="B802" s="15" t="str">
        <f>VLOOKUP($A802,'[2]1. COE '!$A$22:$D$812,2,FALSE)</f>
        <v>Remoción y manejo residuos sólidos contaminados</v>
      </c>
      <c r="C802" s="16" t="str">
        <f>VLOOKUP($A802,'[2]1. COE '!$A$22:$D$812,3,FALSE)</f>
        <v>M3</v>
      </c>
      <c r="D802" s="122">
        <v>866837</v>
      </c>
      <c r="E802" s="21"/>
      <c r="F802" s="24">
        <f t="shared" ref="F802:F805" si="52">+ROUND(D802*E802,0)</f>
        <v>0</v>
      </c>
      <c r="G802" s="60"/>
    </row>
    <row r="803" spans="1:7" x14ac:dyDescent="0.3">
      <c r="A803" s="14" t="s">
        <v>1228</v>
      </c>
      <c r="B803" s="15" t="str">
        <f>VLOOKUP($A803,'[2]1. COE '!$A$22:$D$812,2,FALSE)</f>
        <v>Remoción y manejo de lodos (aceitosos)</v>
      </c>
      <c r="C803" s="16" t="str">
        <f>VLOOKUP($A803,'[2]1. COE '!$A$22:$D$812,3,FALSE)</f>
        <v>M3</v>
      </c>
      <c r="D803" s="122">
        <v>1068675</v>
      </c>
      <c r="E803" s="21"/>
      <c r="F803" s="24">
        <f t="shared" si="52"/>
        <v>0</v>
      </c>
      <c r="G803" s="60"/>
    </row>
    <row r="804" spans="1:7" x14ac:dyDescent="0.3">
      <c r="A804" s="14" t="s">
        <v>1229</v>
      </c>
      <c r="B804" s="15" t="str">
        <f>VLOOKUP($A804,'[2]1. COE '!$A$22:$D$812,2,FALSE)</f>
        <v>Remoción y manejo de azufre</v>
      </c>
      <c r="C804" s="16" t="str">
        <f>VLOOKUP($A804,'[2]1. COE '!$A$22:$D$812,3,FALSE)</f>
        <v>M3</v>
      </c>
      <c r="D804" s="122">
        <v>1123639</v>
      </c>
      <c r="E804" s="21"/>
      <c r="F804" s="24">
        <f t="shared" si="52"/>
        <v>0</v>
      </c>
      <c r="G804" s="60"/>
    </row>
    <row r="805" spans="1:7" x14ac:dyDescent="0.3">
      <c r="A805" s="14" t="s">
        <v>1230</v>
      </c>
      <c r="B805" s="15" t="str">
        <f>VLOOKUP($A805,'[2]1. COE '!$A$22:$D$812,2,FALSE)</f>
        <v xml:space="preserve">Retiro de lodos no aceitosos </v>
      </c>
      <c r="C805" s="16" t="str">
        <f>VLOOKUP($A805,'[2]1. COE '!$A$22:$D$812,3,FALSE)</f>
        <v>M3</v>
      </c>
      <c r="D805" s="122">
        <v>696089</v>
      </c>
      <c r="E805" s="21"/>
      <c r="F805" s="24">
        <f t="shared" si="52"/>
        <v>0</v>
      </c>
      <c r="G805" s="60"/>
    </row>
    <row r="806" spans="1:7" x14ac:dyDescent="0.3">
      <c r="A806" s="7" t="s">
        <v>57</v>
      </c>
      <c r="B806" s="7" t="s">
        <v>58</v>
      </c>
      <c r="C806" s="19"/>
      <c r="D806" s="124"/>
      <c r="E806" s="19"/>
      <c r="F806" s="20">
        <f>SUM(F807:F814)</f>
        <v>0</v>
      </c>
      <c r="G806" s="60"/>
    </row>
    <row r="807" spans="1:7" x14ac:dyDescent="0.3">
      <c r="A807" s="14" t="s">
        <v>1231</v>
      </c>
      <c r="B807" s="15" t="str">
        <f>VLOOKUP($A807,'[2]1. COE '!$A$22:$D$812,2,FALSE)</f>
        <v>Análisis de aceite aislante</v>
      </c>
      <c r="C807" s="16" t="str">
        <f>VLOOKUP($A807,'[2]1. COE '!$A$22:$D$812,3,FALSE)</f>
        <v>UN</v>
      </c>
      <c r="D807" s="122">
        <v>525578</v>
      </c>
      <c r="E807" s="17"/>
      <c r="F807" s="23">
        <f t="shared" ref="F807:F814" si="53">+ROUND(D807*E807,0)</f>
        <v>0</v>
      </c>
      <c r="G807" s="60"/>
    </row>
    <row r="808" spans="1:7" x14ac:dyDescent="0.3">
      <c r="A808" s="14" t="s">
        <v>1232</v>
      </c>
      <c r="B808" s="15" t="str">
        <f>VLOOKUP($A808,'[2]1. COE '!$A$22:$D$812,2,FALSE)</f>
        <v>Análisis de cromatografía de gases disueltos  (DGA)</v>
      </c>
      <c r="C808" s="16" t="str">
        <f>VLOOKUP($A808,'[2]1. COE '!$A$22:$D$812,3,FALSE)</f>
        <v>UN</v>
      </c>
      <c r="D808" s="122">
        <v>699997</v>
      </c>
      <c r="E808" s="21"/>
      <c r="F808" s="24">
        <f t="shared" si="53"/>
        <v>0</v>
      </c>
      <c r="G808" s="60"/>
    </row>
    <row r="809" spans="1:7" x14ac:dyDescent="0.3">
      <c r="A809" s="14" t="s">
        <v>1233</v>
      </c>
      <c r="B809" s="15" t="str">
        <f>VLOOKUP($A809,'[2]1. COE '!$A$22:$D$812,2,FALSE)</f>
        <v>Análisis de furanos</v>
      </c>
      <c r="C809" s="16" t="str">
        <f>VLOOKUP($A809,'[2]1. COE '!$A$22:$D$812,3,FALSE)</f>
        <v>UN</v>
      </c>
      <c r="D809" s="122">
        <v>598933</v>
      </c>
      <c r="E809" s="21"/>
      <c r="F809" s="24">
        <f t="shared" si="53"/>
        <v>0</v>
      </c>
      <c r="G809" s="60"/>
    </row>
    <row r="810" spans="1:7" x14ac:dyDescent="0.3">
      <c r="A810" s="14" t="s">
        <v>1234</v>
      </c>
      <c r="B810" s="15" t="str">
        <f>VLOOKUP($A810,'[2]1. COE '!$A$22:$D$812,2,FALSE)</f>
        <v>Pruebas eléctricas transformador ≤ 1 MVA</v>
      </c>
      <c r="C810" s="16" t="str">
        <f>VLOOKUP($A810,'[2]1. COE '!$A$22:$D$812,3,FALSE)</f>
        <v>UN</v>
      </c>
      <c r="D810" s="122">
        <v>5451962</v>
      </c>
      <c r="E810" s="21"/>
      <c r="F810" s="24">
        <f t="shared" si="53"/>
        <v>0</v>
      </c>
      <c r="G810" s="60"/>
    </row>
    <row r="811" spans="1:7" x14ac:dyDescent="0.3">
      <c r="A811" s="14" t="s">
        <v>1235</v>
      </c>
      <c r="B811" s="15" t="str">
        <f>VLOOKUP($A811,'[2]1. COE '!$A$22:$D$812,2,FALSE)</f>
        <v>Pruebas eléctricas transformador 1&lt; MVA ≤5</v>
      </c>
      <c r="C811" s="16" t="str">
        <f>VLOOKUP($A811,'[2]1. COE '!$A$22:$D$812,3,FALSE)</f>
        <v>UN</v>
      </c>
      <c r="D811" s="122">
        <v>5679128</v>
      </c>
      <c r="E811" s="21"/>
      <c r="F811" s="24">
        <f t="shared" si="53"/>
        <v>0</v>
      </c>
      <c r="G811" s="60"/>
    </row>
    <row r="812" spans="1:7" x14ac:dyDescent="0.3">
      <c r="A812" s="14" t="s">
        <v>1236</v>
      </c>
      <c r="B812" s="15" t="str">
        <f>VLOOKUP($A812,'[2]1. COE '!$A$22:$D$812,2,FALSE)</f>
        <v>Pruebas eléctricas transformador 5&lt; MVA ≤ 10,</v>
      </c>
      <c r="C812" s="16" t="str">
        <f>VLOOKUP($A812,'[2]1. COE '!$A$22:$D$812,3,FALSE)</f>
        <v>UN</v>
      </c>
      <c r="D812" s="122">
        <v>5841389</v>
      </c>
      <c r="E812" s="21"/>
      <c r="F812" s="24">
        <f t="shared" si="53"/>
        <v>0</v>
      </c>
      <c r="G812" s="60"/>
    </row>
    <row r="813" spans="1:7" x14ac:dyDescent="0.3">
      <c r="A813" s="14" t="s">
        <v>1237</v>
      </c>
      <c r="B813" s="15" t="str">
        <f>VLOOKUP($A813,'[2]1. COE '!$A$22:$D$812,2,FALSE)</f>
        <v>Pruebas eléctricas transformador 10 &lt; MVA ≤ 20</v>
      </c>
      <c r="C813" s="16" t="str">
        <f>VLOOKUP($A813,'[2]1. COE '!$A$22:$D$812,3,FALSE)</f>
        <v>UN</v>
      </c>
      <c r="D813" s="122">
        <v>6014482</v>
      </c>
      <c r="E813" s="21"/>
      <c r="F813" s="24">
        <f t="shared" si="53"/>
        <v>0</v>
      </c>
      <c r="G813" s="60"/>
    </row>
    <row r="814" spans="1:7" x14ac:dyDescent="0.3">
      <c r="A814" s="14" t="s">
        <v>1238</v>
      </c>
      <c r="B814" s="15" t="str">
        <f>VLOOKUP($A814,'[2]1. COE '!$A$22:$D$812,2,FALSE)</f>
        <v>Pruebas eléctricas transformador &gt; 20 MVA</v>
      </c>
      <c r="C814" s="16" t="str">
        <f>VLOOKUP($A814,'[2]1. COE '!$A$22:$D$812,3,FALSE)</f>
        <v>UN</v>
      </c>
      <c r="D814" s="122">
        <v>6983126</v>
      </c>
      <c r="E814" s="21"/>
      <c r="F814" s="24">
        <f t="shared" si="53"/>
        <v>0</v>
      </c>
      <c r="G814" s="60"/>
    </row>
    <row r="815" spans="1:7" x14ac:dyDescent="0.3">
      <c r="A815" s="3" t="s">
        <v>1239</v>
      </c>
      <c r="B815" s="3" t="s">
        <v>1240</v>
      </c>
      <c r="C815" s="43"/>
      <c r="D815" s="132"/>
      <c r="E815" s="43"/>
      <c r="F815" s="44">
        <f>+F816</f>
        <v>0</v>
      </c>
      <c r="G815" s="60"/>
    </row>
    <row r="816" spans="1:7" x14ac:dyDescent="0.3">
      <c r="A816" s="14" t="s">
        <v>1241</v>
      </c>
      <c r="B816" s="15" t="str">
        <f>VLOOKUP($A816,'[2]1. COE '!$A$22:$D$812,2,FALSE)</f>
        <v>Certificación de competencias del personal directo</v>
      </c>
      <c r="C816" s="16" t="str">
        <f>VLOOKUP($A816,'[2]1. COE '!$A$22:$D$812,3,FALSE)</f>
        <v>UN</v>
      </c>
      <c r="D816" s="122">
        <v>3721246</v>
      </c>
      <c r="E816" s="21"/>
      <c r="F816" s="24">
        <f t="shared" ref="F816" si="54">+ROUND(D816*E816,0)</f>
        <v>0</v>
      </c>
      <c r="G816" s="60"/>
    </row>
    <row r="817" spans="1:7" x14ac:dyDescent="0.3">
      <c r="A817" s="3" t="s">
        <v>1242</v>
      </c>
      <c r="B817" s="3" t="s">
        <v>1243</v>
      </c>
      <c r="C817" s="43"/>
      <c r="D817" s="132"/>
      <c r="E817" s="43"/>
      <c r="F817" s="44">
        <f>F818+F827</f>
        <v>0</v>
      </c>
      <c r="G817" s="60"/>
    </row>
    <row r="818" spans="1:7" x14ac:dyDescent="0.3">
      <c r="A818" s="8" t="s">
        <v>60</v>
      </c>
      <c r="B818" s="8" t="s">
        <v>61</v>
      </c>
      <c r="C818" s="9"/>
      <c r="D818" s="128"/>
      <c r="E818" s="9"/>
      <c r="F818" s="45">
        <f>SUM(F819:F826)</f>
        <v>0</v>
      </c>
      <c r="G818" s="60"/>
    </row>
    <row r="819" spans="1:7" ht="28.8" x14ac:dyDescent="0.3">
      <c r="A819" s="46">
        <v>1</v>
      </c>
      <c r="B819" s="47" t="str">
        <f>VLOOKUP($A819,'[2]2. Tecnologias'!$B$11:$J$19,3,FALSE)</f>
        <v>Limpieza exterior de aero enfriadores con método robotizado con planta en servicio y en parada de planta.</v>
      </c>
      <c r="C819" s="120" t="s">
        <v>1244</v>
      </c>
      <c r="D819" s="127">
        <v>5339291.0851705875</v>
      </c>
      <c r="E819" s="21"/>
      <c r="F819" s="24">
        <f t="shared" ref="F819:F829" si="55">+ROUND(D819*E819,0)</f>
        <v>0</v>
      </c>
      <c r="G819" s="60"/>
    </row>
    <row r="820" spans="1:7" x14ac:dyDescent="0.3">
      <c r="A820" s="46">
        <v>3</v>
      </c>
      <c r="B820" s="49" t="str">
        <f>VLOOKUP($A820,'[2]2. Tecnologias'!$B$11:$J$19,3,FALSE)</f>
        <v>Limpieza y destaponamiento de tuberías y de intercambiadores de calor mediante ultrasonido en corriente de agua.</v>
      </c>
      <c r="C820" s="121" t="s">
        <v>1244</v>
      </c>
      <c r="D820" s="127">
        <v>7062573.6022349363</v>
      </c>
      <c r="E820" s="21"/>
      <c r="F820" s="24">
        <f t="shared" si="55"/>
        <v>0</v>
      </c>
      <c r="G820" s="60"/>
    </row>
    <row r="821" spans="1:7" ht="28.8" x14ac:dyDescent="0.3">
      <c r="A821" s="46">
        <v>4</v>
      </c>
      <c r="B821" s="47" t="str">
        <f>VLOOKUP($A821,'[2]2. Tecnologias'!$B$11:$J$19,3,FALSE)</f>
        <v>Limpieza y destaponamiento externo de tuberías con studs de convecciones de hornos por el método de hidrojet con sistema robótico.</v>
      </c>
      <c r="C821" s="120" t="s">
        <v>1244</v>
      </c>
      <c r="D821" s="127">
        <v>23068000</v>
      </c>
      <c r="E821" s="21"/>
      <c r="F821" s="24">
        <f t="shared" si="55"/>
        <v>0</v>
      </c>
      <c r="G821" s="60"/>
    </row>
    <row r="822" spans="1:7" x14ac:dyDescent="0.3">
      <c r="A822" s="46">
        <v>5</v>
      </c>
      <c r="B822" s="47" t="str">
        <f>VLOOKUP($A822,'[2]2. Tecnologias'!$B$11:$J$19,3,FALSE)</f>
        <v>Detección de fugas en líneas y equipos usando Helio y espectrómetro de masa.</v>
      </c>
      <c r="C822" s="120" t="s">
        <v>1245</v>
      </c>
      <c r="D822" s="127">
        <v>1198909.0909090906</v>
      </c>
      <c r="E822" s="21"/>
      <c r="F822" s="24">
        <f t="shared" si="55"/>
        <v>0</v>
      </c>
      <c r="G822" s="60"/>
    </row>
    <row r="823" spans="1:7" ht="28.8" x14ac:dyDescent="0.3">
      <c r="A823" s="46">
        <v>6</v>
      </c>
      <c r="B823" s="47" t="str">
        <f>VLOOKUP($A823,'[2]2. Tecnologias'!$B$11:$J$19,3,FALSE)</f>
        <v>Sistemas de elevación de carga dentro de equipos.</v>
      </c>
      <c r="C823" s="120" t="s">
        <v>1246</v>
      </c>
      <c r="D823" s="127">
        <v>1518661.9147538322</v>
      </c>
      <c r="E823" s="21"/>
      <c r="F823" s="24">
        <f t="shared" si="55"/>
        <v>0</v>
      </c>
      <c r="G823" s="60"/>
    </row>
    <row r="824" spans="1:7" x14ac:dyDescent="0.3">
      <c r="A824" s="46">
        <v>7</v>
      </c>
      <c r="B824" s="47" t="str">
        <f>VLOOKUP($A824,'[2]2. Tecnologias'!$B$11:$J$19,3,FALSE)</f>
        <v xml:space="preserve">Sistemas de limpieza de torres de forma intrusiva </v>
      </c>
      <c r="C824" s="120" t="s">
        <v>1244</v>
      </c>
      <c r="D824" s="127">
        <v>16478000.000000002</v>
      </c>
      <c r="E824" s="21"/>
      <c r="F824" s="24">
        <f t="shared" si="55"/>
        <v>0</v>
      </c>
      <c r="G824" s="60"/>
    </row>
    <row r="825" spans="1:7" x14ac:dyDescent="0.3">
      <c r="A825" s="46">
        <v>8</v>
      </c>
      <c r="B825" s="47" t="str">
        <f>VLOOKUP($A825,'[2]2. Tecnologias'!$B$11:$J$19,3,FALSE)</f>
        <v>Ultrasonic Thickness Gauge onto drone.</v>
      </c>
      <c r="C825" s="120" t="s">
        <v>1244</v>
      </c>
      <c r="D825" s="127">
        <v>37750400</v>
      </c>
      <c r="E825" s="21"/>
      <c r="F825" s="24">
        <f t="shared" si="55"/>
        <v>0</v>
      </c>
      <c r="G825" s="60"/>
    </row>
    <row r="826" spans="1:7" x14ac:dyDescent="0.3">
      <c r="A826" s="46">
        <v>9</v>
      </c>
      <c r="B826" s="47" t="str">
        <f>VLOOKUP($A826,'[2]2. Tecnologias'!$B$11:$J$19,3,FALSE)</f>
        <v>Recuperación de espesores de tubería con cintas que se aplican sobre tuberías o equipos.</v>
      </c>
      <c r="C826" s="120" t="s">
        <v>1073</v>
      </c>
      <c r="D826" s="127">
        <v>12220382</v>
      </c>
      <c r="E826" s="21"/>
      <c r="F826" s="24">
        <f t="shared" si="55"/>
        <v>0</v>
      </c>
      <c r="G826" s="60"/>
    </row>
    <row r="827" spans="1:7" x14ac:dyDescent="0.3">
      <c r="A827" s="8" t="s">
        <v>62</v>
      </c>
      <c r="B827" s="8" t="s">
        <v>63</v>
      </c>
      <c r="C827" s="9"/>
      <c r="D827" s="128"/>
      <c r="E827" s="9"/>
      <c r="F827" s="45">
        <f>SUM(F828:F829)</f>
        <v>0</v>
      </c>
      <c r="G827" s="60"/>
    </row>
    <row r="828" spans="1:7" x14ac:dyDescent="0.3">
      <c r="A828" s="46">
        <v>1</v>
      </c>
      <c r="B828" s="47" t="str">
        <f>VLOOKUP($A828,'[2]2. Tecnologias'!$B$29:$J$31,3,FALSE)</f>
        <v>Habitats for Hot Work</v>
      </c>
      <c r="C828" s="48" t="s">
        <v>1248</v>
      </c>
      <c r="D828" s="127">
        <v>4500000000</v>
      </c>
      <c r="E828" s="21"/>
      <c r="F828" s="24">
        <f t="shared" si="55"/>
        <v>0</v>
      </c>
      <c r="G828" s="60"/>
    </row>
    <row r="829" spans="1:7" x14ac:dyDescent="0.3">
      <c r="A829" s="46">
        <v>2</v>
      </c>
      <c r="B829" s="47" t="str">
        <f>VLOOKUP($A829,'[2]2. Tecnologias'!$B$29:$J$31,3,FALSE)</f>
        <v xml:space="preserve">Hot Bolt Clamp </v>
      </c>
      <c r="C829" s="48" t="s">
        <v>335</v>
      </c>
      <c r="D829" s="127">
        <v>21864732</v>
      </c>
      <c r="E829" s="21"/>
      <c r="F829" s="24">
        <f t="shared" si="55"/>
        <v>0</v>
      </c>
    </row>
  </sheetData>
  <sheetProtection algorithmName="SHA-512" hashValue="qkxsqPprss5Vd0u4WqXFTfbmAElnuI5vCLf55CGT0kw8R/BwgZzDzit4xcDcejxiAFvRJLMAH/bkfO41EGk4oQ==" saltValue="NpuGP3mjN+WxavRU0h8E+Q==" spinCount="100000" sheet="1" objects="1" scenarios="1"/>
  <protectedRanges>
    <protectedRange sqref="E1:E1048576" name="Rango1"/>
  </protectedRanges>
  <autoFilter ref="A1:G715"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RESUMEN PRESUPUESTO</vt:lpstr>
      <vt:lpstr>CONSOLIDADO</vt:lpstr>
      <vt:lpstr>ACT 1</vt:lpstr>
      <vt:lpstr>ACT 2</vt:lpstr>
      <vt:lpstr>ACT 3</vt:lpstr>
      <vt:lpstr>ACT 4</vt:lpstr>
      <vt:lpstr>ACT 5</vt:lpstr>
      <vt:lpstr>ACT 6</vt:lpstr>
      <vt:lpstr>ACT 7</vt:lpstr>
      <vt:lpstr>ACT 8</vt:lpstr>
      <vt:lpstr>ACT 9</vt:lpstr>
      <vt:lpstr>ACT 10</vt:lpstr>
      <vt:lpstr>ACT 11</vt:lpstr>
      <vt:lpstr>ACT 12</vt:lpstr>
      <vt:lpstr>Transversal</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Humberto Ballestas Moreno</dc:creator>
  <cp:keywords/>
  <dc:description/>
  <cp:lastModifiedBy>Cristian Montenegro</cp:lastModifiedBy>
  <cp:revision/>
  <dcterms:created xsi:type="dcterms:W3CDTF">2019-07-24T10:58:36Z</dcterms:created>
  <dcterms:modified xsi:type="dcterms:W3CDTF">2022-05-17T19:34:52Z</dcterms:modified>
  <cp:category/>
  <cp:contentStatus/>
</cp:coreProperties>
</file>